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lormaa\Desktop\2020-2021 nom 12.11\"/>
    </mc:Choice>
  </mc:AlternateContent>
  <bookViews>
    <workbookView xWindow="0" yWindow="525" windowWidth="20730" windowHeight="11760" tabRatio="903"/>
  </bookViews>
  <sheets>
    <sheet name="А-ТМБ-1" sheetId="126" r:id="rId1"/>
    <sheet name="А-ТМБ-2" sheetId="129" r:id="rId2"/>
    <sheet name="А-ТМБ-3" sheetId="127" r:id="rId3"/>
    <sheet name="А-ТМБ-4" sheetId="74" r:id="rId4"/>
    <sheet name="А-ТМБ-5" sheetId="80" r:id="rId5"/>
    <sheet name="А-ТМБ-6" sheetId="118" r:id="rId6"/>
    <sheet name="А-ТМБ-7" sheetId="125" r:id="rId7"/>
    <sheet name="А-ТМБ-8" sheetId="128" r:id="rId8"/>
    <sheet name="А-ТМБ-9" sheetId="77" r:id="rId9"/>
    <sheet name="А-ТМБ-10" sheetId="121" r:id="rId10"/>
    <sheet name="А-ТМБ-11" sheetId="132" r:id="rId11"/>
    <sheet name="А-ТМБ-12" sheetId="94" r:id="rId12"/>
    <sheet name="З-ТМБ-14" sheetId="135" r:id="rId13"/>
  </sheets>
  <externalReferences>
    <externalReference r:id="rId14"/>
  </externalReferences>
  <definedNames>
    <definedName name="_xlnm.Print_Area" localSheetId="9">'А-ТМБ-10'!$A$1:$AG$39</definedName>
    <definedName name="_xlnm.Print_Area" localSheetId="10">'А-ТМБ-11'!$A$1:$T$218</definedName>
    <definedName name="_xlnm.Print_Area" localSheetId="11">'А-ТМБ-12'!$A$1:$BC$45</definedName>
    <definedName name="_xlnm.Print_Area" localSheetId="1">'А-ТМБ-2'!$A$1:$AG$46</definedName>
    <definedName name="_xlnm.Print_Area" localSheetId="3">'А-ТМБ-4'!$A$1:$AT$45</definedName>
    <definedName name="_xlnm.Print_Area" localSheetId="4">'А-ТМБ-5'!$A$1:$AD$231</definedName>
    <definedName name="_xlnm.Print_Area" localSheetId="5">'А-ТМБ-6'!$A$1:$AK$38</definedName>
    <definedName name="_xlnm.Print_Area" localSheetId="6">'А-ТМБ-7'!$A$1:$Q$45</definedName>
    <definedName name="_xlnm.Print_Area" localSheetId="7">'А-ТМБ-8'!$A$1:$X$43</definedName>
    <definedName name="_xlnm.Print_Area" localSheetId="8">'А-ТМБ-9'!$A$1:$AR$45</definedName>
    <definedName name="_xlnm.Print_Area" localSheetId="12">'З-ТМБ-14'!$A$1:$AE$58</definedName>
    <definedName name="_xlnm.Print_Titles" localSheetId="0">'А-ТМБ-1'!$3:$7</definedName>
    <definedName name="_xlnm.Print_Titles" localSheetId="1">'А-ТМБ-2'!$4:$8</definedName>
    <definedName name="_xlnm.Print_Titles" localSheetId="2">'А-ТМБ-3'!$4:$8</definedName>
    <definedName name="_xlnm.Print_Titles" localSheetId="4">'А-ТМБ-5'!$4:$9</definedName>
    <definedName name="_xlnm.Print_Titles" localSheetId="6">'А-ТМБ-7'!$4:$8</definedName>
    <definedName name="_xlnm.Print_Titles" localSheetId="7">'А-ТМБ-8'!$3:$7</definedName>
    <definedName name="_xlnm.Print_Titles" localSheetId="12">'З-ТМБ-14'!$6:$10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35" l="1"/>
  <c r="I12" i="135"/>
  <c r="J12" i="135"/>
  <c r="K12" i="135"/>
  <c r="L12" i="135"/>
  <c r="M12" i="135"/>
  <c r="N12" i="135"/>
  <c r="O12" i="135"/>
  <c r="R12" i="135"/>
  <c r="S12" i="135"/>
  <c r="T12" i="135"/>
  <c r="U12" i="135"/>
  <c r="V12" i="135"/>
  <c r="W12" i="135"/>
  <c r="X12" i="135"/>
  <c r="Y12" i="135"/>
  <c r="Z12" i="135"/>
  <c r="AA12" i="135"/>
  <c r="AB12" i="135"/>
  <c r="AC12" i="135"/>
  <c r="AD12" i="135"/>
  <c r="AE12" i="135"/>
  <c r="G13" i="135"/>
  <c r="I13" i="135"/>
  <c r="J13" i="135"/>
  <c r="K13" i="135"/>
  <c r="L13" i="135"/>
  <c r="M13" i="135"/>
  <c r="N13" i="135"/>
  <c r="O13" i="135"/>
  <c r="R13" i="135"/>
  <c r="S13" i="135"/>
  <c r="T13" i="135"/>
  <c r="U13" i="135"/>
  <c r="V13" i="135"/>
  <c r="W13" i="135"/>
  <c r="X13" i="135"/>
  <c r="Y13" i="135"/>
  <c r="Z13" i="135"/>
  <c r="AA13" i="135"/>
  <c r="AB13" i="135"/>
  <c r="AC13" i="135"/>
  <c r="AD13" i="135"/>
  <c r="AE13" i="135"/>
  <c r="G14" i="135"/>
  <c r="I14" i="135"/>
  <c r="J14" i="135"/>
  <c r="K14" i="135"/>
  <c r="L14" i="135"/>
  <c r="M14" i="135"/>
  <c r="N14" i="135"/>
  <c r="O14" i="135"/>
  <c r="R14" i="135"/>
  <c r="S14" i="135"/>
  <c r="T14" i="135"/>
  <c r="U14" i="135"/>
  <c r="V14" i="135"/>
  <c r="W14" i="135"/>
  <c r="X14" i="135"/>
  <c r="Y14" i="135"/>
  <c r="Z14" i="135"/>
  <c r="AA14" i="135"/>
  <c r="AB14" i="135"/>
  <c r="AC14" i="135"/>
  <c r="AD14" i="135"/>
  <c r="AE14" i="135"/>
  <c r="G15" i="135"/>
  <c r="I15" i="135"/>
  <c r="J15" i="135"/>
  <c r="K15" i="135"/>
  <c r="L15" i="135"/>
  <c r="M15" i="135"/>
  <c r="N15" i="135"/>
  <c r="O15" i="135"/>
  <c r="R15" i="135"/>
  <c r="S15" i="135"/>
  <c r="T15" i="135"/>
  <c r="U15" i="135"/>
  <c r="V15" i="135"/>
  <c r="W15" i="135"/>
  <c r="X15" i="135"/>
  <c r="Y15" i="135"/>
  <c r="Z15" i="135"/>
  <c r="AA15" i="135"/>
  <c r="AB15" i="135"/>
  <c r="AC15" i="135"/>
  <c r="AD15" i="135"/>
  <c r="AE15" i="135"/>
  <c r="G16" i="135"/>
  <c r="I16" i="135"/>
  <c r="J16" i="135"/>
  <c r="K16" i="135"/>
  <c r="L16" i="135"/>
  <c r="M16" i="135"/>
  <c r="N16" i="135"/>
  <c r="O16" i="135"/>
  <c r="R16" i="135"/>
  <c r="S16" i="135"/>
  <c r="T16" i="135"/>
  <c r="U16" i="135"/>
  <c r="V16" i="135"/>
  <c r="W16" i="135"/>
  <c r="X16" i="135"/>
  <c r="Y16" i="135"/>
  <c r="Z16" i="135"/>
  <c r="AA16" i="135"/>
  <c r="AB16" i="135"/>
  <c r="AC16" i="135"/>
  <c r="AD16" i="135"/>
  <c r="AE16" i="135"/>
  <c r="G17" i="135"/>
  <c r="I17" i="135"/>
  <c r="J17" i="135"/>
  <c r="K17" i="135"/>
  <c r="L17" i="135"/>
  <c r="M17" i="135"/>
  <c r="N17" i="135"/>
  <c r="O17" i="135"/>
  <c r="R17" i="135"/>
  <c r="S17" i="135"/>
  <c r="T17" i="135"/>
  <c r="U17" i="135"/>
  <c r="V17" i="135"/>
  <c r="W17" i="135"/>
  <c r="X17" i="135"/>
  <c r="Y17" i="135"/>
  <c r="Z17" i="135"/>
  <c r="AA17" i="135"/>
  <c r="AB17" i="135"/>
  <c r="AC17" i="135"/>
  <c r="AD17" i="135"/>
  <c r="AE17" i="135"/>
  <c r="G18" i="135"/>
  <c r="I18" i="135"/>
  <c r="J18" i="135"/>
  <c r="K18" i="135"/>
  <c r="L18" i="135"/>
  <c r="M18" i="135"/>
  <c r="N18" i="135"/>
  <c r="O18" i="135"/>
  <c r="R18" i="135"/>
  <c r="S18" i="135"/>
  <c r="T18" i="135"/>
  <c r="U18" i="135"/>
  <c r="V18" i="135"/>
  <c r="W18" i="135"/>
  <c r="X18" i="135"/>
  <c r="Y18" i="135"/>
  <c r="Z18" i="135"/>
  <c r="AA18" i="135"/>
  <c r="AB18" i="135"/>
  <c r="AC18" i="135"/>
  <c r="AD18" i="135"/>
  <c r="AE18" i="135"/>
  <c r="G20" i="135"/>
  <c r="I20" i="135"/>
  <c r="J20" i="135"/>
  <c r="K20" i="135"/>
  <c r="L20" i="135"/>
  <c r="M20" i="135"/>
  <c r="N20" i="135"/>
  <c r="O20" i="135"/>
  <c r="R20" i="135"/>
  <c r="S20" i="135"/>
  <c r="T20" i="135"/>
  <c r="U20" i="135"/>
  <c r="V20" i="135"/>
  <c r="W20" i="135"/>
  <c r="X20" i="135"/>
  <c r="Y20" i="135"/>
  <c r="Z20" i="135"/>
  <c r="AA20" i="135"/>
  <c r="AB20" i="135"/>
  <c r="AC20" i="135"/>
  <c r="AD20" i="135"/>
  <c r="AE20" i="135"/>
  <c r="G21" i="135"/>
  <c r="I21" i="135"/>
  <c r="J21" i="135"/>
  <c r="K21" i="135"/>
  <c r="L21" i="135"/>
  <c r="M21" i="135"/>
  <c r="N21" i="135"/>
  <c r="O21" i="135"/>
  <c r="R21" i="135"/>
  <c r="S21" i="135"/>
  <c r="T21" i="135"/>
  <c r="U21" i="135"/>
  <c r="V21" i="135"/>
  <c r="W21" i="135"/>
  <c r="X21" i="135"/>
  <c r="Y21" i="135"/>
  <c r="Z21" i="135"/>
  <c r="AA21" i="135"/>
  <c r="AB21" i="135"/>
  <c r="AC21" i="135"/>
  <c r="AD21" i="135"/>
  <c r="AE21" i="135"/>
  <c r="G22" i="135"/>
  <c r="I22" i="135"/>
  <c r="J22" i="135"/>
  <c r="K22" i="135"/>
  <c r="L22" i="135"/>
  <c r="M22" i="135"/>
  <c r="N22" i="135"/>
  <c r="O22" i="135"/>
  <c r="R22" i="135"/>
  <c r="S22" i="135"/>
  <c r="T22" i="135"/>
  <c r="U22" i="135"/>
  <c r="V22" i="135"/>
  <c r="W22" i="135"/>
  <c r="X22" i="135"/>
  <c r="Y22" i="135"/>
  <c r="Z22" i="135"/>
  <c r="AA22" i="135"/>
  <c r="AB22" i="135"/>
  <c r="AC22" i="135"/>
  <c r="AD22" i="135"/>
  <c r="AE22" i="135"/>
  <c r="G23" i="135"/>
  <c r="I23" i="135"/>
  <c r="J23" i="135"/>
  <c r="K23" i="135"/>
  <c r="L23" i="135"/>
  <c r="M23" i="135"/>
  <c r="N23" i="135"/>
  <c r="O23" i="135"/>
  <c r="R23" i="135"/>
  <c r="S23" i="135"/>
  <c r="T23" i="135"/>
  <c r="U23" i="135"/>
  <c r="V23" i="135"/>
  <c r="W23" i="135"/>
  <c r="X23" i="135"/>
  <c r="Y23" i="135"/>
  <c r="Z23" i="135"/>
  <c r="AA23" i="135"/>
  <c r="AB23" i="135"/>
  <c r="AC23" i="135"/>
  <c r="AD23" i="135"/>
  <c r="AE23" i="135"/>
  <c r="G24" i="135"/>
  <c r="I24" i="135"/>
  <c r="J24" i="135"/>
  <c r="K24" i="135"/>
  <c r="L24" i="135"/>
  <c r="M24" i="135"/>
  <c r="N24" i="135"/>
  <c r="O24" i="135"/>
  <c r="R24" i="135"/>
  <c r="S24" i="135"/>
  <c r="T24" i="135"/>
  <c r="U24" i="135"/>
  <c r="V24" i="135"/>
  <c r="W24" i="135"/>
  <c r="X24" i="135"/>
  <c r="Y24" i="135"/>
  <c r="Z24" i="135"/>
  <c r="AA24" i="135"/>
  <c r="AB24" i="135"/>
  <c r="AC24" i="135"/>
  <c r="AD24" i="135"/>
  <c r="AE24" i="135"/>
  <c r="G26" i="135"/>
  <c r="I26" i="135"/>
  <c r="J26" i="135"/>
  <c r="K26" i="135"/>
  <c r="L26" i="135"/>
  <c r="M26" i="135"/>
  <c r="N26" i="135"/>
  <c r="O26" i="135"/>
  <c r="R26" i="135"/>
  <c r="S26" i="135"/>
  <c r="T26" i="135"/>
  <c r="U26" i="135"/>
  <c r="V26" i="135"/>
  <c r="W26" i="135"/>
  <c r="X26" i="135"/>
  <c r="Y26" i="135"/>
  <c r="Z26" i="135"/>
  <c r="AA26" i="135"/>
  <c r="AB26" i="135"/>
  <c r="AC26" i="135"/>
  <c r="AD26" i="135"/>
  <c r="AE26" i="135"/>
  <c r="G27" i="135"/>
  <c r="I27" i="135"/>
  <c r="J27" i="135"/>
  <c r="K27" i="135"/>
  <c r="L27" i="135"/>
  <c r="M27" i="135"/>
  <c r="N27" i="135"/>
  <c r="O27" i="135"/>
  <c r="R27" i="135"/>
  <c r="S27" i="135"/>
  <c r="T27" i="135"/>
  <c r="U27" i="135"/>
  <c r="V27" i="135"/>
  <c r="W27" i="135"/>
  <c r="X27" i="135"/>
  <c r="Y27" i="135"/>
  <c r="Z27" i="135"/>
  <c r="AA27" i="135"/>
  <c r="AB27" i="135"/>
  <c r="AC27" i="135"/>
  <c r="AD27" i="135"/>
  <c r="AE27" i="135"/>
  <c r="G28" i="135"/>
  <c r="I28" i="135"/>
  <c r="J28" i="135"/>
  <c r="K28" i="135"/>
  <c r="L28" i="135"/>
  <c r="M28" i="135"/>
  <c r="N28" i="135"/>
  <c r="O28" i="135"/>
  <c r="R28" i="135"/>
  <c r="S28" i="135"/>
  <c r="T28" i="135"/>
  <c r="U28" i="135"/>
  <c r="V28" i="135"/>
  <c r="W28" i="135"/>
  <c r="X28" i="135"/>
  <c r="Y28" i="135"/>
  <c r="Z28" i="135"/>
  <c r="AA28" i="135"/>
  <c r="AB28" i="135"/>
  <c r="AC28" i="135"/>
  <c r="AD28" i="135"/>
  <c r="AE28" i="135"/>
  <c r="G29" i="135"/>
  <c r="I29" i="135"/>
  <c r="J29" i="135"/>
  <c r="K29" i="135"/>
  <c r="L29" i="135"/>
  <c r="M29" i="135"/>
  <c r="N29" i="135"/>
  <c r="O29" i="135"/>
  <c r="R29" i="135"/>
  <c r="S29" i="135"/>
  <c r="T29" i="135"/>
  <c r="U29" i="135"/>
  <c r="V29" i="135"/>
  <c r="W29" i="135"/>
  <c r="X29" i="135"/>
  <c r="Y29" i="135"/>
  <c r="Z29" i="135"/>
  <c r="AA29" i="135"/>
  <c r="AB29" i="135"/>
  <c r="AC29" i="135"/>
  <c r="AD29" i="135"/>
  <c r="AE29" i="135"/>
  <c r="G30" i="135"/>
  <c r="I30" i="135"/>
  <c r="J30" i="135"/>
  <c r="K30" i="135"/>
  <c r="L30" i="135"/>
  <c r="M30" i="135"/>
  <c r="N30" i="135"/>
  <c r="O30" i="135"/>
  <c r="R30" i="135"/>
  <c r="S30" i="135"/>
  <c r="T30" i="135"/>
  <c r="U30" i="135"/>
  <c r="V30" i="135"/>
  <c r="W30" i="135"/>
  <c r="X30" i="135"/>
  <c r="Y30" i="135"/>
  <c r="Z30" i="135"/>
  <c r="AA30" i="135"/>
  <c r="AB30" i="135"/>
  <c r="AC30" i="135"/>
  <c r="AD30" i="135"/>
  <c r="AE30" i="135"/>
  <c r="G32" i="135"/>
  <c r="I32" i="135"/>
  <c r="J32" i="135"/>
  <c r="K32" i="135"/>
  <c r="L32" i="135"/>
  <c r="M32" i="135"/>
  <c r="N32" i="135"/>
  <c r="O32" i="135"/>
  <c r="R32" i="135"/>
  <c r="S32" i="135"/>
  <c r="T32" i="135"/>
  <c r="U32" i="135"/>
  <c r="V32" i="135"/>
  <c r="W32" i="135"/>
  <c r="X32" i="135"/>
  <c r="Y32" i="135"/>
  <c r="Z32" i="135"/>
  <c r="AA32" i="135"/>
  <c r="AB32" i="135"/>
  <c r="AC32" i="135"/>
  <c r="AD32" i="135"/>
  <c r="AE32" i="135"/>
  <c r="G33" i="135"/>
  <c r="I33" i="135"/>
  <c r="J33" i="135"/>
  <c r="K33" i="135"/>
  <c r="L33" i="135"/>
  <c r="M33" i="135"/>
  <c r="N33" i="135"/>
  <c r="O33" i="135"/>
  <c r="R33" i="135"/>
  <c r="S33" i="135"/>
  <c r="T33" i="135"/>
  <c r="U33" i="135"/>
  <c r="V33" i="135"/>
  <c r="W33" i="135"/>
  <c r="X33" i="135"/>
  <c r="Y33" i="135"/>
  <c r="Z33" i="135"/>
  <c r="AA33" i="135"/>
  <c r="AB33" i="135"/>
  <c r="AC33" i="135"/>
  <c r="AD33" i="135"/>
  <c r="AE33" i="135"/>
  <c r="G34" i="135"/>
  <c r="I34" i="135"/>
  <c r="J34" i="135"/>
  <c r="K34" i="135"/>
  <c r="L34" i="135"/>
  <c r="M34" i="135"/>
  <c r="N34" i="135"/>
  <c r="O34" i="135"/>
  <c r="R34" i="135"/>
  <c r="S34" i="135"/>
  <c r="T34" i="135"/>
  <c r="U34" i="135"/>
  <c r="V34" i="135"/>
  <c r="W34" i="135"/>
  <c r="X34" i="135"/>
  <c r="Y34" i="135"/>
  <c r="Z34" i="135"/>
  <c r="AA34" i="135"/>
  <c r="AB34" i="135"/>
  <c r="AC34" i="135"/>
  <c r="AD34" i="135"/>
  <c r="AE34" i="135"/>
  <c r="G35" i="135"/>
  <c r="I35" i="135"/>
  <c r="J35" i="135"/>
  <c r="K35" i="135"/>
  <c r="L35" i="135"/>
  <c r="M35" i="135"/>
  <c r="N35" i="135"/>
  <c r="O35" i="135"/>
  <c r="R35" i="135"/>
  <c r="S35" i="135"/>
  <c r="T35" i="135"/>
  <c r="U35" i="135"/>
  <c r="V35" i="135"/>
  <c r="W35" i="135"/>
  <c r="X35" i="135"/>
  <c r="Y35" i="135"/>
  <c r="Z35" i="135"/>
  <c r="AA35" i="135"/>
  <c r="AB35" i="135"/>
  <c r="AC35" i="135"/>
  <c r="AD35" i="135"/>
  <c r="AE35" i="135"/>
  <c r="G36" i="135"/>
  <c r="I36" i="135"/>
  <c r="J36" i="135"/>
  <c r="K36" i="135"/>
  <c r="L36" i="135"/>
  <c r="M36" i="135"/>
  <c r="N36" i="135"/>
  <c r="O36" i="135"/>
  <c r="R36" i="135"/>
  <c r="S36" i="135"/>
  <c r="T36" i="135"/>
  <c r="U36" i="135"/>
  <c r="V36" i="135"/>
  <c r="W36" i="135"/>
  <c r="X36" i="135"/>
  <c r="Y36" i="135"/>
  <c r="Z36" i="135"/>
  <c r="AA36" i="135"/>
  <c r="AB36" i="135"/>
  <c r="AC36" i="135"/>
  <c r="AD36" i="135"/>
  <c r="AE36" i="135"/>
  <c r="G37" i="135"/>
  <c r="I37" i="135"/>
  <c r="J37" i="135"/>
  <c r="K37" i="135"/>
  <c r="L37" i="135"/>
  <c r="M37" i="135"/>
  <c r="N37" i="135"/>
  <c r="O37" i="135"/>
  <c r="R37" i="135"/>
  <c r="S37" i="135"/>
  <c r="T37" i="135"/>
  <c r="U37" i="135"/>
  <c r="V37" i="135"/>
  <c r="W37" i="135"/>
  <c r="X37" i="135"/>
  <c r="Y37" i="135"/>
  <c r="Z37" i="135"/>
  <c r="AA37" i="135"/>
  <c r="AD37" i="135"/>
  <c r="AE37" i="135"/>
  <c r="G39" i="135"/>
  <c r="I39" i="135"/>
  <c r="J39" i="135"/>
  <c r="K39" i="135"/>
  <c r="L39" i="135"/>
  <c r="M39" i="135"/>
  <c r="N39" i="135"/>
  <c r="O39" i="135"/>
  <c r="R39" i="135"/>
  <c r="S39" i="135"/>
  <c r="T39" i="135"/>
  <c r="U39" i="135"/>
  <c r="V39" i="135"/>
  <c r="W39" i="135"/>
  <c r="X39" i="135"/>
  <c r="Y39" i="135"/>
  <c r="Z39" i="135"/>
  <c r="AA39" i="135"/>
  <c r="AB39" i="135"/>
  <c r="AC39" i="135"/>
  <c r="AD39" i="135"/>
  <c r="AE39" i="135"/>
  <c r="G40" i="135"/>
  <c r="I40" i="135"/>
  <c r="J40" i="135"/>
  <c r="K40" i="135"/>
  <c r="L40" i="135"/>
  <c r="M40" i="135"/>
  <c r="N40" i="135"/>
  <c r="O40" i="135"/>
  <c r="R40" i="135"/>
  <c r="S40" i="135"/>
  <c r="T40" i="135"/>
  <c r="U40" i="135"/>
  <c r="V40" i="135"/>
  <c r="W40" i="135"/>
  <c r="X40" i="135"/>
  <c r="Y40" i="135"/>
  <c r="Z40" i="135"/>
  <c r="AA40" i="135"/>
  <c r="AB40" i="135"/>
  <c r="AC40" i="135"/>
  <c r="AD40" i="135"/>
  <c r="AE40" i="135"/>
  <c r="G41" i="135"/>
  <c r="I41" i="135"/>
  <c r="J41" i="135"/>
  <c r="K41" i="135"/>
  <c r="L41" i="135"/>
  <c r="M41" i="135"/>
  <c r="N41" i="135"/>
  <c r="O41" i="135"/>
  <c r="R41" i="135"/>
  <c r="S41" i="135"/>
  <c r="T41" i="135"/>
  <c r="U41" i="135"/>
  <c r="V41" i="135"/>
  <c r="W41" i="135"/>
  <c r="X41" i="135"/>
  <c r="Y41" i="135"/>
  <c r="Z41" i="135"/>
  <c r="AA41" i="135"/>
  <c r="AB41" i="135"/>
  <c r="AC41" i="135"/>
  <c r="AD41" i="135"/>
  <c r="AE41" i="135"/>
  <c r="G43" i="135"/>
  <c r="I43" i="135"/>
  <c r="J43" i="135"/>
  <c r="K43" i="135"/>
  <c r="L43" i="135"/>
  <c r="M43" i="135"/>
  <c r="N43" i="135"/>
  <c r="O43" i="135"/>
  <c r="R43" i="135"/>
  <c r="S43" i="135"/>
  <c r="T43" i="135"/>
  <c r="U43" i="135"/>
  <c r="V43" i="135"/>
  <c r="W43" i="135"/>
  <c r="X43" i="135"/>
  <c r="Y43" i="135"/>
  <c r="Z43" i="135"/>
  <c r="AA43" i="135"/>
  <c r="AB43" i="135"/>
  <c r="AC43" i="135"/>
  <c r="AD43" i="135"/>
  <c r="AE43" i="135"/>
  <c r="G44" i="135"/>
  <c r="I44" i="135"/>
  <c r="J44" i="135"/>
  <c r="K44" i="135"/>
  <c r="L44" i="135"/>
  <c r="M44" i="135"/>
  <c r="N44" i="135"/>
  <c r="O44" i="135"/>
  <c r="R44" i="135"/>
  <c r="S44" i="135"/>
  <c r="T44" i="135"/>
  <c r="U44" i="135"/>
  <c r="V44" i="135"/>
  <c r="W44" i="135"/>
  <c r="X44" i="135"/>
  <c r="Y44" i="135"/>
  <c r="Z44" i="135"/>
  <c r="AA44" i="135"/>
  <c r="AB44" i="135"/>
  <c r="AC44" i="135"/>
  <c r="AD44" i="135"/>
  <c r="AE44" i="135"/>
  <c r="G45" i="135"/>
  <c r="I45" i="135"/>
  <c r="J45" i="135"/>
  <c r="K45" i="135"/>
  <c r="L45" i="135"/>
  <c r="M45" i="135"/>
  <c r="N45" i="135"/>
  <c r="O45" i="135"/>
  <c r="R45" i="135"/>
  <c r="S45" i="135"/>
  <c r="T45" i="135"/>
  <c r="U45" i="135"/>
  <c r="V45" i="135"/>
  <c r="W45" i="135"/>
  <c r="X45" i="135"/>
  <c r="Y45" i="135"/>
  <c r="Z45" i="135"/>
  <c r="AA45" i="135"/>
  <c r="AB45" i="135"/>
  <c r="AC45" i="135"/>
  <c r="AD45" i="135"/>
  <c r="AE45" i="135"/>
  <c r="G46" i="135"/>
  <c r="I46" i="135"/>
  <c r="J46" i="135"/>
  <c r="K46" i="135"/>
  <c r="L46" i="135"/>
  <c r="M46" i="135"/>
  <c r="N46" i="135"/>
  <c r="O46" i="135"/>
  <c r="R46" i="135"/>
  <c r="S46" i="135"/>
  <c r="T46" i="135"/>
  <c r="U46" i="135"/>
  <c r="V46" i="135"/>
  <c r="W46" i="135"/>
  <c r="X46" i="135"/>
  <c r="Y46" i="135"/>
  <c r="Z46" i="135"/>
  <c r="AA46" i="135"/>
  <c r="AB46" i="135"/>
  <c r="AC46" i="135"/>
  <c r="AD46" i="135"/>
  <c r="AE46" i="135"/>
  <c r="G49" i="135"/>
  <c r="I49" i="135"/>
  <c r="J49" i="135"/>
  <c r="K49" i="135"/>
  <c r="L49" i="135"/>
  <c r="M49" i="135"/>
  <c r="N49" i="135"/>
  <c r="O49" i="135"/>
  <c r="R49" i="135"/>
  <c r="S49" i="135"/>
  <c r="T49" i="135"/>
  <c r="U49" i="135"/>
  <c r="V49" i="135"/>
  <c r="W49" i="135"/>
  <c r="X49" i="135"/>
  <c r="Y49" i="135"/>
  <c r="Z49" i="135"/>
  <c r="AA49" i="135"/>
  <c r="AB49" i="135"/>
  <c r="AC49" i="135"/>
  <c r="G50" i="135"/>
  <c r="I50" i="135"/>
  <c r="J50" i="135"/>
  <c r="K50" i="135"/>
  <c r="L50" i="135"/>
  <c r="M50" i="135"/>
  <c r="N50" i="135"/>
  <c r="O50" i="135"/>
  <c r="R50" i="135"/>
  <c r="S50" i="135"/>
  <c r="T50" i="135"/>
  <c r="U50" i="135"/>
  <c r="V50" i="135"/>
  <c r="W50" i="135"/>
  <c r="X50" i="135"/>
  <c r="Y50" i="135"/>
  <c r="Z50" i="135"/>
  <c r="AA50" i="135"/>
  <c r="AB50" i="135"/>
  <c r="AC50" i="135"/>
  <c r="G52" i="135"/>
  <c r="I52" i="135"/>
  <c r="J52" i="135"/>
  <c r="K52" i="135"/>
  <c r="L52" i="135"/>
  <c r="M52" i="135"/>
  <c r="N52" i="135"/>
  <c r="O52" i="135"/>
  <c r="R52" i="135"/>
  <c r="S52" i="135"/>
  <c r="T52" i="135"/>
  <c r="U52" i="135"/>
  <c r="V52" i="135"/>
  <c r="W52" i="135"/>
  <c r="X52" i="135"/>
  <c r="Y52" i="135"/>
  <c r="Z52" i="135"/>
  <c r="AA52" i="135"/>
  <c r="AB52" i="135"/>
  <c r="AC52" i="135"/>
  <c r="G53" i="135"/>
  <c r="I53" i="135"/>
  <c r="J53" i="135"/>
  <c r="K53" i="135"/>
  <c r="L53" i="135"/>
  <c r="M53" i="135"/>
  <c r="N53" i="135"/>
  <c r="O53" i="135"/>
  <c r="R53" i="135"/>
  <c r="S53" i="135"/>
  <c r="T53" i="135"/>
  <c r="U53" i="135"/>
  <c r="V53" i="135"/>
  <c r="W53" i="135"/>
  <c r="X53" i="135"/>
  <c r="Y53" i="135"/>
  <c r="Z53" i="135"/>
  <c r="AA53" i="135"/>
  <c r="AB53" i="135"/>
  <c r="AC53" i="135"/>
  <c r="G55" i="135"/>
  <c r="I55" i="135"/>
  <c r="J55" i="135"/>
  <c r="K55" i="135"/>
  <c r="L55" i="135"/>
  <c r="M55" i="135"/>
  <c r="N55" i="135"/>
  <c r="O55" i="135"/>
  <c r="R55" i="135"/>
  <c r="S55" i="135"/>
  <c r="T55" i="135"/>
  <c r="U55" i="135"/>
  <c r="V55" i="135"/>
  <c r="W55" i="135"/>
  <c r="X55" i="135"/>
  <c r="Y55" i="135"/>
  <c r="Z55" i="135"/>
  <c r="AA55" i="135"/>
  <c r="AB55" i="135"/>
  <c r="AC55" i="135"/>
  <c r="G56" i="135"/>
  <c r="I56" i="135"/>
  <c r="J56" i="135"/>
  <c r="K56" i="135"/>
  <c r="L56" i="135"/>
  <c r="M56" i="135"/>
  <c r="N56" i="135"/>
  <c r="O56" i="135"/>
  <c r="R56" i="135"/>
  <c r="S56" i="135"/>
  <c r="T56" i="135"/>
  <c r="U56" i="135"/>
  <c r="V56" i="135"/>
  <c r="W56" i="135"/>
  <c r="X56" i="135"/>
  <c r="Y56" i="135"/>
  <c r="Z56" i="135"/>
  <c r="AA56" i="135"/>
  <c r="AB56" i="135"/>
  <c r="AC56" i="135"/>
  <c r="G57" i="135"/>
  <c r="I57" i="135"/>
  <c r="J57" i="135"/>
  <c r="K57" i="135"/>
  <c r="L57" i="135"/>
  <c r="M57" i="135"/>
  <c r="N57" i="135"/>
  <c r="O57" i="135"/>
  <c r="R57" i="135"/>
  <c r="S57" i="135"/>
  <c r="T57" i="135"/>
  <c r="U57" i="135"/>
  <c r="V57" i="135"/>
  <c r="W57" i="135"/>
  <c r="X57" i="135"/>
  <c r="Y57" i="135"/>
  <c r="Z57" i="135"/>
  <c r="AA57" i="135"/>
  <c r="AB57" i="135"/>
  <c r="AC57" i="135"/>
  <c r="G58" i="135"/>
  <c r="I58" i="135"/>
  <c r="J58" i="135"/>
  <c r="K58" i="135"/>
  <c r="L58" i="135"/>
  <c r="M58" i="135"/>
  <c r="N58" i="135"/>
  <c r="O58" i="135"/>
  <c r="R58" i="135"/>
  <c r="S58" i="135"/>
  <c r="T58" i="135"/>
  <c r="U58" i="135"/>
  <c r="V58" i="135"/>
  <c r="W58" i="135"/>
  <c r="X58" i="135"/>
  <c r="Y58" i="135"/>
  <c r="Z58" i="135"/>
  <c r="AA58" i="135"/>
  <c r="AB58" i="135"/>
  <c r="AC58" i="135"/>
  <c r="Q58" i="135" l="1"/>
  <c r="Q12" i="135"/>
  <c r="P45" i="135"/>
  <c r="AD38" i="135"/>
  <c r="V38" i="135"/>
  <c r="Q41" i="135"/>
  <c r="I51" i="135"/>
  <c r="K38" i="135"/>
  <c r="Q46" i="135"/>
  <c r="O25" i="135"/>
  <c r="Q18" i="135"/>
  <c r="R54" i="135"/>
  <c r="L51" i="135"/>
  <c r="Z51" i="135"/>
  <c r="Z48" i="135"/>
  <c r="Q53" i="135"/>
  <c r="Y51" i="135"/>
  <c r="O51" i="135"/>
  <c r="Y48" i="135"/>
  <c r="O48" i="135"/>
  <c r="Q39" i="135"/>
  <c r="Q28" i="135"/>
  <c r="P46" i="135"/>
  <c r="P57" i="135"/>
  <c r="G51" i="135"/>
  <c r="R48" i="135"/>
  <c r="AB51" i="135"/>
  <c r="X51" i="135"/>
  <c r="N51" i="135"/>
  <c r="J48" i="135"/>
  <c r="J47" i="135" s="1"/>
  <c r="X48" i="135"/>
  <c r="N25" i="135"/>
  <c r="P37" i="135"/>
  <c r="G42" i="135"/>
  <c r="AC25" i="135"/>
  <c r="Y54" i="135"/>
  <c r="P56" i="135"/>
  <c r="W51" i="135"/>
  <c r="O42" i="135"/>
  <c r="L48" i="135"/>
  <c r="X42" i="135"/>
  <c r="N42" i="135"/>
  <c r="L38" i="135"/>
  <c r="T38" i="135"/>
  <c r="J38" i="135"/>
  <c r="P39" i="135"/>
  <c r="Q26" i="135"/>
  <c r="AE19" i="135"/>
  <c r="AC19" i="135"/>
  <c r="X11" i="135"/>
  <c r="J31" i="135"/>
  <c r="P43" i="135"/>
  <c r="Q24" i="135"/>
  <c r="Q50" i="135"/>
  <c r="AC48" i="135"/>
  <c r="U48" i="135"/>
  <c r="Q45" i="135"/>
  <c r="AE42" i="135"/>
  <c r="W42" i="135"/>
  <c r="AA38" i="135"/>
  <c r="S38" i="135"/>
  <c r="Y38" i="135"/>
  <c r="AD19" i="135"/>
  <c r="Q16" i="135"/>
  <c r="K42" i="135"/>
  <c r="S11" i="135"/>
  <c r="P58" i="135"/>
  <c r="W54" i="135"/>
  <c r="AB42" i="135"/>
  <c r="Z54" i="135"/>
  <c r="M51" i="135"/>
  <c r="M48" i="135"/>
  <c r="AA54" i="135"/>
  <c r="S54" i="135"/>
  <c r="X38" i="135"/>
  <c r="AE25" i="135"/>
  <c r="X31" i="135"/>
  <c r="I42" i="135"/>
  <c r="U31" i="135"/>
  <c r="N54" i="135"/>
  <c r="R42" i="135"/>
  <c r="AB25" i="135"/>
  <c r="U25" i="135"/>
  <c r="M19" i="135"/>
  <c r="V54" i="135"/>
  <c r="AC51" i="135"/>
  <c r="K51" i="135"/>
  <c r="W48" i="135"/>
  <c r="N48" i="135"/>
  <c r="AB48" i="135"/>
  <c r="AD42" i="135"/>
  <c r="V42" i="135"/>
  <c r="AB31" i="135"/>
  <c r="T31" i="135"/>
  <c r="AB19" i="135"/>
  <c r="T19" i="135"/>
  <c r="AC11" i="135"/>
  <c r="L54" i="135"/>
  <c r="I38" i="135"/>
  <c r="V25" i="135"/>
  <c r="X19" i="135"/>
  <c r="P50" i="135"/>
  <c r="AA42" i="135"/>
  <c r="Z38" i="135"/>
  <c r="W31" i="135"/>
  <c r="AB54" i="135"/>
  <c r="Z42" i="135"/>
  <c r="L31" i="135"/>
  <c r="T25" i="135"/>
  <c r="K48" i="135"/>
  <c r="N38" i="135"/>
  <c r="M31" i="135"/>
  <c r="T11" i="135"/>
  <c r="J54" i="135"/>
  <c r="K54" i="135"/>
  <c r="O54" i="135"/>
  <c r="J51" i="135"/>
  <c r="V48" i="135"/>
  <c r="AA48" i="135"/>
  <c r="I48" i="135"/>
  <c r="I47" i="135" s="1"/>
  <c r="AC42" i="135"/>
  <c r="M25" i="135"/>
  <c r="G25" i="135"/>
  <c r="O19" i="135"/>
  <c r="U19" i="135"/>
  <c r="Z11" i="135"/>
  <c r="M54" i="135"/>
  <c r="W25" i="135"/>
  <c r="J42" i="135"/>
  <c r="AD25" i="135"/>
  <c r="AC54" i="135"/>
  <c r="R38" i="135"/>
  <c r="G38" i="135"/>
  <c r="AA31" i="135"/>
  <c r="L25" i="135"/>
  <c r="L19" i="135"/>
  <c r="L11" i="135"/>
  <c r="I54" i="135"/>
  <c r="V51" i="135"/>
  <c r="AB11" i="135"/>
  <c r="G48" i="135"/>
  <c r="AC38" i="135"/>
  <c r="G31" i="135"/>
  <c r="X25" i="135"/>
  <c r="G19" i="135"/>
  <c r="M11" i="135"/>
  <c r="G11" i="135"/>
  <c r="P33" i="135"/>
  <c r="O31" i="135"/>
  <c r="Q27" i="135"/>
  <c r="S25" i="135"/>
  <c r="U51" i="135"/>
  <c r="Q34" i="135"/>
  <c r="R31" i="135"/>
  <c r="Q49" i="135"/>
  <c r="AA19" i="135"/>
  <c r="Q21" i="135"/>
  <c r="S19" i="135"/>
  <c r="Q43" i="135"/>
  <c r="U42" i="135"/>
  <c r="L42" i="135"/>
  <c r="P44" i="135"/>
  <c r="Q37" i="135"/>
  <c r="P21" i="135"/>
  <c r="AE38" i="135"/>
  <c r="P35" i="135"/>
  <c r="AE31" i="135"/>
  <c r="T42" i="135"/>
  <c r="P30" i="135"/>
  <c r="P28" i="135"/>
  <c r="AE11" i="135"/>
  <c r="Q44" i="135"/>
  <c r="Y42" i="135"/>
  <c r="S42" i="135"/>
  <c r="M38" i="135"/>
  <c r="Q30" i="135"/>
  <c r="AD11" i="135"/>
  <c r="P41" i="135"/>
  <c r="P40" i="135"/>
  <c r="AB38" i="135"/>
  <c r="AC31" i="135"/>
  <c r="V31" i="135"/>
  <c r="K25" i="135"/>
  <c r="W19" i="135"/>
  <c r="J19" i="135"/>
  <c r="R19" i="135"/>
  <c r="Q15" i="135"/>
  <c r="U11" i="135"/>
  <c r="T48" i="135"/>
  <c r="P49" i="135"/>
  <c r="U54" i="135"/>
  <c r="Q55" i="135"/>
  <c r="O38" i="135"/>
  <c r="P36" i="135"/>
  <c r="Q29" i="135"/>
  <c r="P23" i="135"/>
  <c r="T51" i="135"/>
  <c r="P53" i="135"/>
  <c r="P29" i="135"/>
  <c r="Q22" i="135"/>
  <c r="O11" i="135"/>
  <c r="N11" i="135"/>
  <c r="Q40" i="135"/>
  <c r="N19" i="135"/>
  <c r="V11" i="135"/>
  <c r="Q56" i="135"/>
  <c r="Q32" i="135"/>
  <c r="AA25" i="135"/>
  <c r="J25" i="135"/>
  <c r="Q20" i="135"/>
  <c r="P15" i="135"/>
  <c r="Q35" i="135"/>
  <c r="N31" i="135"/>
  <c r="P24" i="135"/>
  <c r="Q23" i="135"/>
  <c r="S48" i="135"/>
  <c r="W38" i="135"/>
  <c r="P22" i="135"/>
  <c r="T54" i="135"/>
  <c r="P55" i="135"/>
  <c r="R51" i="135"/>
  <c r="P52" i="135"/>
  <c r="Q36" i="135"/>
  <c r="AD31" i="135"/>
  <c r="V19" i="135"/>
  <c r="Q14" i="135"/>
  <c r="W11" i="135"/>
  <c r="K19" i="135"/>
  <c r="Q57" i="135"/>
  <c r="M42" i="135"/>
  <c r="U38" i="135"/>
  <c r="S31" i="135"/>
  <c r="Z25" i="135"/>
  <c r="R25" i="135"/>
  <c r="Z19" i="135"/>
  <c r="P17" i="135"/>
  <c r="P16" i="135"/>
  <c r="R11" i="135"/>
  <c r="P14" i="135"/>
  <c r="Q13" i="135"/>
  <c r="AA51" i="135"/>
  <c r="S51" i="135"/>
  <c r="Q52" i="135"/>
  <c r="P34" i="135"/>
  <c r="Q33" i="135"/>
  <c r="P27" i="135"/>
  <c r="P20" i="135"/>
  <c r="I19" i="135"/>
  <c r="P13" i="135"/>
  <c r="AA11" i="135"/>
  <c r="I25" i="135"/>
  <c r="P12" i="135"/>
  <c r="I11" i="135"/>
  <c r="P32" i="135"/>
  <c r="I31" i="135"/>
  <c r="Z31" i="135"/>
  <c r="Y25" i="135"/>
  <c r="Y11" i="135"/>
  <c r="K11" i="135"/>
  <c r="P26" i="135"/>
  <c r="Y19" i="135"/>
  <c r="X54" i="135"/>
  <c r="G54" i="135"/>
  <c r="Y31" i="135"/>
  <c r="K31" i="135"/>
  <c r="P18" i="135"/>
  <c r="Q17" i="135"/>
  <c r="J11" i="135"/>
  <c r="Z47" i="135" l="1"/>
  <c r="O47" i="135"/>
  <c r="U47" i="135"/>
  <c r="Y47" i="135"/>
  <c r="L47" i="135"/>
  <c r="Q54" i="135"/>
  <c r="P38" i="135"/>
  <c r="X47" i="135"/>
  <c r="M47" i="135"/>
  <c r="AB47" i="135"/>
  <c r="G47" i="135"/>
  <c r="V47" i="135"/>
  <c r="K47" i="135"/>
  <c r="AC47" i="135"/>
  <c r="Q11" i="135"/>
  <c r="N47" i="135"/>
  <c r="W47" i="135"/>
  <c r="AA47" i="135"/>
  <c r="T47" i="135"/>
  <c r="S47" i="135"/>
  <c r="Q48" i="135"/>
  <c r="P51" i="135"/>
  <c r="Q42" i="135"/>
  <c r="R47" i="135"/>
  <c r="Q25" i="135"/>
  <c r="P42" i="135"/>
  <c r="P25" i="135"/>
  <c r="Q51" i="135"/>
  <c r="P11" i="135"/>
  <c r="P31" i="135"/>
  <c r="P19" i="135"/>
  <c r="Q31" i="135"/>
  <c r="Q19" i="135"/>
  <c r="P48" i="135"/>
  <c r="Q38" i="135"/>
  <c r="P54" i="135"/>
  <c r="P47" i="135" l="1"/>
  <c r="Q47" i="135"/>
  <c r="I37" i="129" l="1"/>
  <c r="J37" i="129"/>
  <c r="I33" i="129"/>
  <c r="J33" i="129"/>
  <c r="I25" i="129"/>
  <c r="J25" i="129"/>
  <c r="I18" i="129"/>
  <c r="J18" i="129"/>
  <c r="I12" i="129"/>
  <c r="J12" i="129"/>
  <c r="I9" i="129" l="1"/>
  <c r="K12" i="129" l="1"/>
  <c r="L12" i="129"/>
  <c r="M12" i="129"/>
  <c r="N12" i="129"/>
  <c r="O12" i="129"/>
  <c r="P12" i="129"/>
  <c r="Q12" i="129"/>
  <c r="R12" i="129"/>
  <c r="S12" i="129"/>
  <c r="T12" i="129"/>
  <c r="U12" i="129"/>
  <c r="V12" i="129"/>
  <c r="W12" i="129"/>
  <c r="X12" i="129"/>
  <c r="Y12" i="129"/>
  <c r="Z12" i="129"/>
  <c r="AA12" i="129"/>
  <c r="AB12" i="129"/>
  <c r="AC12" i="129"/>
  <c r="AD12" i="129"/>
  <c r="AE12" i="129"/>
  <c r="AF12" i="129"/>
  <c r="AG12" i="129"/>
  <c r="K18" i="129"/>
  <c r="L18" i="129"/>
  <c r="M18" i="129"/>
  <c r="N18" i="129"/>
  <c r="O18" i="129"/>
  <c r="P18" i="129"/>
  <c r="Q18" i="129"/>
  <c r="R18" i="129"/>
  <c r="S18" i="129"/>
  <c r="T18" i="129"/>
  <c r="U18" i="129"/>
  <c r="V18" i="129"/>
  <c r="W18" i="129"/>
  <c r="X18" i="129"/>
  <c r="Y18" i="129"/>
  <c r="Z18" i="129"/>
  <c r="AA18" i="129"/>
  <c r="AB18" i="129"/>
  <c r="AC18" i="129"/>
  <c r="AD18" i="129"/>
  <c r="AE18" i="129"/>
  <c r="AF18" i="129"/>
  <c r="AG18" i="129"/>
  <c r="K25" i="129"/>
  <c r="L25" i="129"/>
  <c r="M25" i="129"/>
  <c r="N25" i="129"/>
  <c r="O25" i="129"/>
  <c r="P25" i="129"/>
  <c r="Q25" i="129"/>
  <c r="R25" i="129"/>
  <c r="S25" i="129"/>
  <c r="T25" i="129"/>
  <c r="U25" i="129"/>
  <c r="V25" i="129"/>
  <c r="W25" i="129"/>
  <c r="X25" i="129"/>
  <c r="Y25" i="129"/>
  <c r="Z25" i="129"/>
  <c r="AA25" i="129"/>
  <c r="AB25" i="129"/>
  <c r="AC25" i="129"/>
  <c r="AD25" i="129"/>
  <c r="AE25" i="129"/>
  <c r="AF25" i="129"/>
  <c r="AG25" i="129"/>
  <c r="K33" i="129"/>
  <c r="L33" i="129"/>
  <c r="M33" i="129"/>
  <c r="N33" i="129"/>
  <c r="O33" i="129"/>
  <c r="P33" i="129"/>
  <c r="Q33" i="129"/>
  <c r="R33" i="129"/>
  <c r="S33" i="129"/>
  <c r="T33" i="129"/>
  <c r="U33" i="129"/>
  <c r="V33" i="129"/>
  <c r="W33" i="129"/>
  <c r="X33" i="129"/>
  <c r="Y33" i="129"/>
  <c r="Z33" i="129"/>
  <c r="AA33" i="129"/>
  <c r="AB33" i="129"/>
  <c r="AC33" i="129"/>
  <c r="AD33" i="129"/>
  <c r="AE33" i="129"/>
  <c r="AF33" i="129"/>
  <c r="AG33" i="129"/>
  <c r="K37" i="129"/>
  <c r="L37" i="129"/>
  <c r="M37" i="129"/>
  <c r="N37" i="129"/>
  <c r="O37" i="129"/>
  <c r="P37" i="129"/>
  <c r="Q37" i="129"/>
  <c r="R37" i="129"/>
  <c r="S37" i="129"/>
  <c r="T37" i="129"/>
  <c r="U37" i="129"/>
  <c r="V37" i="129"/>
  <c r="W37" i="129"/>
  <c r="X37" i="129"/>
  <c r="Y37" i="129"/>
  <c r="Z37" i="129"/>
  <c r="AA37" i="129"/>
  <c r="AB37" i="129"/>
  <c r="AC37" i="129"/>
  <c r="AD37" i="129"/>
  <c r="AE37" i="129"/>
  <c r="AF37" i="129"/>
  <c r="AG37" i="129"/>
  <c r="E37" i="129"/>
  <c r="G37" i="129"/>
  <c r="C37" i="129"/>
  <c r="E33" i="129"/>
  <c r="G33" i="129"/>
  <c r="C33" i="129"/>
  <c r="E25" i="129"/>
  <c r="G25" i="129"/>
  <c r="C25" i="129"/>
  <c r="E12" i="129"/>
  <c r="G12" i="129"/>
  <c r="C12" i="129"/>
  <c r="AE9" i="129" l="1"/>
  <c r="AC9" i="129"/>
  <c r="AB9" i="129"/>
  <c r="T9" i="129"/>
  <c r="Z9" i="129"/>
  <c r="J9" i="129"/>
  <c r="AD9" i="129"/>
  <c r="U9" i="129"/>
  <c r="AA9" i="129"/>
  <c r="S9" i="129"/>
  <c r="K9" i="129"/>
  <c r="R9" i="129"/>
  <c r="AF9" i="129"/>
  <c r="P9" i="129"/>
  <c r="O9" i="129"/>
  <c r="L9" i="129"/>
  <c r="N9" i="129"/>
  <c r="X9" i="129"/>
  <c r="W9" i="129"/>
  <c r="V9" i="129"/>
  <c r="M9" i="129"/>
  <c r="AG9" i="129"/>
  <c r="Y9" i="129"/>
  <c r="Q9" i="129"/>
  <c r="N12" i="121"/>
  <c r="O12" i="121"/>
  <c r="N13" i="121"/>
  <c r="O13" i="121"/>
  <c r="N14" i="121"/>
  <c r="O14" i="121"/>
  <c r="N15" i="121"/>
  <c r="O15" i="121"/>
  <c r="N16" i="121"/>
  <c r="O16" i="121"/>
  <c r="N17" i="121"/>
  <c r="O17" i="121"/>
  <c r="N18" i="121"/>
  <c r="O18" i="121"/>
  <c r="N19" i="121"/>
  <c r="O19" i="121"/>
  <c r="N20" i="121"/>
  <c r="O20" i="121"/>
  <c r="N21" i="121"/>
  <c r="O21" i="121"/>
  <c r="N22" i="121"/>
  <c r="O22" i="121"/>
  <c r="N23" i="121"/>
  <c r="O23" i="121"/>
  <c r="N24" i="121"/>
  <c r="O24" i="121"/>
  <c r="N25" i="121"/>
  <c r="O25" i="121"/>
  <c r="N26" i="121"/>
  <c r="O26" i="121"/>
  <c r="N27" i="121"/>
  <c r="O27" i="121"/>
  <c r="N28" i="121"/>
  <c r="O28" i="121"/>
  <c r="N29" i="121"/>
  <c r="O29" i="121"/>
  <c r="N30" i="121"/>
  <c r="O30" i="121"/>
  <c r="N31" i="121"/>
  <c r="O31" i="121"/>
  <c r="N32" i="121"/>
  <c r="O32" i="121"/>
  <c r="N33" i="121"/>
  <c r="O33" i="121"/>
  <c r="N34" i="121"/>
  <c r="O34" i="121"/>
  <c r="N35" i="121"/>
  <c r="O35" i="121"/>
  <c r="N36" i="121"/>
  <c r="O36" i="121"/>
  <c r="N37" i="121"/>
  <c r="O37" i="121"/>
  <c r="N38" i="121"/>
  <c r="O38" i="121"/>
  <c r="N39" i="121"/>
  <c r="O39" i="121"/>
  <c r="O11" i="121"/>
  <c r="N11" i="121"/>
  <c r="AE10" i="121"/>
  <c r="AF10" i="121"/>
  <c r="AG10" i="121"/>
  <c r="AD10" i="121"/>
  <c r="AC10" i="121"/>
  <c r="AB10" i="121"/>
  <c r="AA10" i="121"/>
  <c r="Z10" i="121"/>
  <c r="Y10" i="121"/>
  <c r="X10" i="121"/>
  <c r="W10" i="121"/>
  <c r="V10" i="121"/>
  <c r="J10" i="121"/>
  <c r="K10" i="121"/>
  <c r="L10" i="121"/>
  <c r="M10" i="121"/>
  <c r="P10" i="121"/>
  <c r="Q10" i="121"/>
  <c r="I10" i="121"/>
  <c r="G10" i="121"/>
  <c r="C12" i="121"/>
  <c r="E12" i="121"/>
  <c r="C13" i="121"/>
  <c r="E13" i="121"/>
  <c r="C14" i="121"/>
  <c r="E14" i="121"/>
  <c r="C15" i="121"/>
  <c r="E15" i="121"/>
  <c r="C16" i="121"/>
  <c r="E16" i="121"/>
  <c r="C17" i="121"/>
  <c r="E17" i="121"/>
  <c r="C18" i="121"/>
  <c r="E18" i="121"/>
  <c r="C19" i="121"/>
  <c r="E19" i="121"/>
  <c r="C20" i="121"/>
  <c r="E20" i="121"/>
  <c r="C21" i="121"/>
  <c r="E21" i="121"/>
  <c r="C22" i="121"/>
  <c r="E22" i="121"/>
  <c r="C23" i="121"/>
  <c r="E23" i="121"/>
  <c r="C24" i="121"/>
  <c r="E24" i="121"/>
  <c r="C25" i="121"/>
  <c r="E25" i="121"/>
  <c r="C26" i="121"/>
  <c r="E26" i="121"/>
  <c r="C27" i="121"/>
  <c r="E27" i="121"/>
  <c r="C28" i="121"/>
  <c r="E28" i="121"/>
  <c r="C29" i="121"/>
  <c r="E29" i="121"/>
  <c r="C30" i="121"/>
  <c r="E30" i="121"/>
  <c r="C31" i="121"/>
  <c r="E31" i="121"/>
  <c r="C32" i="121"/>
  <c r="E32" i="121"/>
  <c r="C33" i="121"/>
  <c r="E33" i="121"/>
  <c r="C34" i="121"/>
  <c r="E34" i="121"/>
  <c r="C35" i="121"/>
  <c r="E35" i="121"/>
  <c r="C36" i="121"/>
  <c r="E36" i="121"/>
  <c r="C37" i="121"/>
  <c r="E37" i="121"/>
  <c r="C38" i="121"/>
  <c r="E38" i="121"/>
  <c r="C39" i="121"/>
  <c r="E39" i="121"/>
  <c r="E11" i="121"/>
  <c r="C11" i="121"/>
  <c r="C10" i="121" l="1"/>
  <c r="E10" i="121"/>
  <c r="N10" i="121"/>
  <c r="O10" i="121"/>
  <c r="I36" i="77"/>
  <c r="J36" i="77"/>
  <c r="K36" i="77"/>
  <c r="L36" i="77"/>
  <c r="I32" i="77"/>
  <c r="J32" i="77"/>
  <c r="K32" i="77"/>
  <c r="L32" i="77"/>
  <c r="I24" i="77"/>
  <c r="J24" i="77"/>
  <c r="G24" i="77" s="1"/>
  <c r="K24" i="77"/>
  <c r="L24" i="77"/>
  <c r="I17" i="77"/>
  <c r="J17" i="77"/>
  <c r="G17" i="77" s="1"/>
  <c r="K17" i="77"/>
  <c r="L17" i="77"/>
  <c r="E18" i="77"/>
  <c r="G18" i="77"/>
  <c r="E19" i="77"/>
  <c r="G19" i="77"/>
  <c r="E20" i="77"/>
  <c r="G20" i="77"/>
  <c r="E21" i="77"/>
  <c r="G21" i="77"/>
  <c r="E22" i="77"/>
  <c r="G22" i="77"/>
  <c r="E23" i="77"/>
  <c r="G23" i="77"/>
  <c r="E25" i="77"/>
  <c r="G25" i="77"/>
  <c r="E26" i="77"/>
  <c r="G26" i="77"/>
  <c r="E27" i="77"/>
  <c r="G27" i="77"/>
  <c r="E28" i="77"/>
  <c r="G28" i="77"/>
  <c r="E29" i="77"/>
  <c r="G29" i="77"/>
  <c r="E30" i="77"/>
  <c r="G30" i="77"/>
  <c r="E31" i="77"/>
  <c r="G31" i="77"/>
  <c r="E33" i="77"/>
  <c r="G33" i="77"/>
  <c r="E34" i="77"/>
  <c r="G34" i="77"/>
  <c r="E35" i="77"/>
  <c r="G35" i="77"/>
  <c r="E37" i="77"/>
  <c r="G37" i="77"/>
  <c r="E38" i="77"/>
  <c r="G38" i="77"/>
  <c r="E39" i="77"/>
  <c r="G39" i="77"/>
  <c r="E40" i="77"/>
  <c r="G40" i="77"/>
  <c r="E41" i="77"/>
  <c r="G41" i="77"/>
  <c r="E42" i="77"/>
  <c r="G42" i="77"/>
  <c r="E43" i="77"/>
  <c r="G43" i="77"/>
  <c r="E44" i="77"/>
  <c r="G44" i="77"/>
  <c r="E45" i="77"/>
  <c r="G45" i="77"/>
  <c r="E12" i="77"/>
  <c r="G12" i="77"/>
  <c r="E13" i="77"/>
  <c r="G13" i="77"/>
  <c r="E14" i="77"/>
  <c r="G14" i="77"/>
  <c r="E15" i="77"/>
  <c r="G15" i="77"/>
  <c r="E16" i="77"/>
  <c r="G16" i="77"/>
  <c r="AQ36" i="77"/>
  <c r="AR36" i="77"/>
  <c r="AP36" i="77"/>
  <c r="AO36" i="77"/>
  <c r="AN36" i="77"/>
  <c r="AM36" i="77"/>
  <c r="AL36" i="77"/>
  <c r="AK36" i="77"/>
  <c r="AJ36" i="77"/>
  <c r="AI36" i="77"/>
  <c r="AH36" i="77"/>
  <c r="AG36" i="77"/>
  <c r="AF36" i="77"/>
  <c r="AE36" i="77"/>
  <c r="AD36" i="77"/>
  <c r="AC36" i="77"/>
  <c r="M36" i="77"/>
  <c r="N36" i="77"/>
  <c r="O36" i="77"/>
  <c r="P36" i="77"/>
  <c r="Q36" i="77"/>
  <c r="R36" i="77"/>
  <c r="S36" i="77"/>
  <c r="T36" i="77"/>
  <c r="U36" i="77"/>
  <c r="V36" i="77"/>
  <c r="AQ32" i="77"/>
  <c r="AR32" i="77"/>
  <c r="AP32" i="77"/>
  <c r="AO32" i="77"/>
  <c r="AN32" i="77"/>
  <c r="AM32" i="77"/>
  <c r="AL32" i="77"/>
  <c r="AK32" i="77"/>
  <c r="AJ32" i="77"/>
  <c r="AI32" i="77"/>
  <c r="AH32" i="77"/>
  <c r="AG32" i="77"/>
  <c r="AF32" i="77"/>
  <c r="AE32" i="77"/>
  <c r="AD32" i="77"/>
  <c r="AC32" i="77"/>
  <c r="M32" i="77"/>
  <c r="N32" i="77"/>
  <c r="O32" i="77"/>
  <c r="P32" i="77"/>
  <c r="Q32" i="77"/>
  <c r="R32" i="77"/>
  <c r="S32" i="77"/>
  <c r="T32" i="77"/>
  <c r="U32" i="77"/>
  <c r="V32" i="77"/>
  <c r="AQ24" i="77"/>
  <c r="AR24" i="77"/>
  <c r="AP24" i="77"/>
  <c r="AO24" i="77"/>
  <c r="AN24" i="77"/>
  <c r="AM24" i="77"/>
  <c r="AL24" i="77"/>
  <c r="AK24" i="77"/>
  <c r="AJ24" i="77"/>
  <c r="AI24" i="77"/>
  <c r="AH24" i="77"/>
  <c r="AG24" i="77"/>
  <c r="AF24" i="77"/>
  <c r="AE24" i="77"/>
  <c r="AD24" i="77"/>
  <c r="AC24" i="77"/>
  <c r="M24" i="77"/>
  <c r="N24" i="77"/>
  <c r="O24" i="77"/>
  <c r="P24" i="77"/>
  <c r="Q24" i="77"/>
  <c r="R24" i="77"/>
  <c r="S24" i="77"/>
  <c r="T24" i="77"/>
  <c r="U24" i="77"/>
  <c r="V24" i="77"/>
  <c r="AQ17" i="77"/>
  <c r="AR17" i="77"/>
  <c r="AP17" i="77"/>
  <c r="AO17" i="77"/>
  <c r="AN17" i="77"/>
  <c r="AM17" i="77"/>
  <c r="AL17" i="77"/>
  <c r="AK17" i="77"/>
  <c r="AJ17" i="77"/>
  <c r="AI17" i="77"/>
  <c r="AH17" i="77"/>
  <c r="AG17" i="77"/>
  <c r="AF17" i="77"/>
  <c r="AE17" i="77"/>
  <c r="AD17" i="77"/>
  <c r="AC17" i="77"/>
  <c r="M17" i="77"/>
  <c r="N17" i="77"/>
  <c r="O17" i="77"/>
  <c r="P17" i="77"/>
  <c r="Q17" i="77"/>
  <c r="R17" i="77"/>
  <c r="S17" i="77"/>
  <c r="T17" i="77"/>
  <c r="U17" i="77"/>
  <c r="V17" i="77"/>
  <c r="AQ11" i="77"/>
  <c r="AR11" i="77"/>
  <c r="AP11" i="77"/>
  <c r="AO11" i="77"/>
  <c r="AN11" i="77"/>
  <c r="AM11" i="77"/>
  <c r="AL11" i="77"/>
  <c r="AK11" i="77"/>
  <c r="AJ11" i="77"/>
  <c r="AI11" i="77"/>
  <c r="AH11" i="77"/>
  <c r="AG11" i="77"/>
  <c r="AF11" i="77"/>
  <c r="AE11" i="77"/>
  <c r="AD11" i="77"/>
  <c r="AC11" i="77"/>
  <c r="J11" i="77"/>
  <c r="K11" i="77"/>
  <c r="L11" i="77"/>
  <c r="M11" i="77"/>
  <c r="N11" i="77"/>
  <c r="O11" i="77"/>
  <c r="P11" i="77"/>
  <c r="Q11" i="77"/>
  <c r="R11" i="77"/>
  <c r="S11" i="77"/>
  <c r="T11" i="77"/>
  <c r="U11" i="77"/>
  <c r="V11" i="77"/>
  <c r="I11" i="77"/>
  <c r="E24" i="77" l="1"/>
  <c r="AO10" i="77"/>
  <c r="G32" i="77"/>
  <c r="E17" i="77"/>
  <c r="AG10" i="77"/>
  <c r="AE10" i="77"/>
  <c r="L10" i="77"/>
  <c r="AR10" i="77"/>
  <c r="M10" i="77"/>
  <c r="AP10" i="77"/>
  <c r="AD10" i="77"/>
  <c r="U10" i="77"/>
  <c r="E11" i="77"/>
  <c r="G11" i="77"/>
  <c r="AJ10" i="77"/>
  <c r="AQ10" i="77"/>
  <c r="E36" i="77"/>
  <c r="S10" i="77"/>
  <c r="AL10" i="77"/>
  <c r="T10" i="77"/>
  <c r="AH10" i="77"/>
  <c r="AI10" i="77"/>
  <c r="AM10" i="77"/>
  <c r="Q10" i="77"/>
  <c r="AN10" i="77"/>
  <c r="G36" i="77"/>
  <c r="P10" i="77"/>
  <c r="O10" i="77"/>
  <c r="J10" i="77"/>
  <c r="R10" i="77"/>
  <c r="AF10" i="77"/>
  <c r="V10" i="77"/>
  <c r="N10" i="77"/>
  <c r="AC10" i="77"/>
  <c r="AK10" i="77"/>
  <c r="K10" i="77"/>
  <c r="E32" i="77"/>
  <c r="E10" i="77" s="1"/>
  <c r="I10" i="77"/>
  <c r="G10" i="77" l="1"/>
  <c r="G14" i="94"/>
  <c r="I14" i="94"/>
  <c r="G15" i="94"/>
  <c r="I15" i="94"/>
  <c r="G16" i="94"/>
  <c r="I16" i="94"/>
  <c r="G18" i="94"/>
  <c r="I18" i="94"/>
  <c r="G19" i="94"/>
  <c r="I19" i="94"/>
  <c r="G20" i="94"/>
  <c r="I20" i="94"/>
  <c r="G21" i="94"/>
  <c r="I21" i="94"/>
  <c r="G22" i="94"/>
  <c r="I22" i="94"/>
  <c r="G23" i="94"/>
  <c r="I23" i="94"/>
  <c r="G25" i="94"/>
  <c r="I25" i="94"/>
  <c r="G26" i="94"/>
  <c r="I26" i="94"/>
  <c r="G27" i="94"/>
  <c r="I27" i="94"/>
  <c r="G28" i="94"/>
  <c r="I28" i="94"/>
  <c r="G29" i="94"/>
  <c r="I29" i="94"/>
  <c r="G30" i="94"/>
  <c r="I30" i="94"/>
  <c r="G31" i="94"/>
  <c r="I31" i="94"/>
  <c r="G33" i="94"/>
  <c r="I33" i="94"/>
  <c r="G34" i="94"/>
  <c r="I34" i="94"/>
  <c r="G35" i="94"/>
  <c r="I35" i="94"/>
  <c r="G37" i="94"/>
  <c r="I37" i="94"/>
  <c r="G38" i="94"/>
  <c r="I38" i="94"/>
  <c r="G39" i="94"/>
  <c r="I39" i="94"/>
  <c r="G40" i="94"/>
  <c r="I40" i="94"/>
  <c r="G41" i="94"/>
  <c r="I41" i="94"/>
  <c r="G42" i="94"/>
  <c r="I42" i="94"/>
  <c r="G43" i="94"/>
  <c r="I43" i="94"/>
  <c r="G44" i="94"/>
  <c r="I44" i="94"/>
  <c r="G45" i="94"/>
  <c r="I45" i="94"/>
  <c r="G12" i="94"/>
  <c r="I12" i="94"/>
  <c r="G13" i="94"/>
  <c r="I13" i="94"/>
  <c r="BB10" i="94"/>
  <c r="Z10" i="94"/>
  <c r="Q10" i="94"/>
  <c r="BC36" i="94"/>
  <c r="BB36" i="94"/>
  <c r="BA36" i="94"/>
  <c r="AZ36" i="94"/>
  <c r="AY36" i="94"/>
  <c r="AX36" i="94"/>
  <c r="AW36" i="94"/>
  <c r="AV36" i="94"/>
  <c r="AU36" i="94"/>
  <c r="AT36" i="94"/>
  <c r="AS36" i="94"/>
  <c r="AR36" i="94"/>
  <c r="AQ36" i="94"/>
  <c r="AP36" i="94"/>
  <c r="AK36" i="94"/>
  <c r="AL36" i="94"/>
  <c r="AJ36" i="94"/>
  <c r="AI36" i="94"/>
  <c r="AH36" i="94"/>
  <c r="AG36" i="94"/>
  <c r="AF36" i="94"/>
  <c r="AE36" i="94"/>
  <c r="AD36" i="94"/>
  <c r="AC36" i="94"/>
  <c r="AB36" i="94"/>
  <c r="AA36" i="94"/>
  <c r="Z36" i="94"/>
  <c r="Y36" i="94"/>
  <c r="L36" i="94"/>
  <c r="M36" i="94"/>
  <c r="N36" i="94"/>
  <c r="O36" i="94"/>
  <c r="P36" i="94"/>
  <c r="Q36" i="94"/>
  <c r="R36" i="94"/>
  <c r="S36" i="94"/>
  <c r="T36" i="94"/>
  <c r="U36" i="94"/>
  <c r="V36" i="94"/>
  <c r="K36" i="94"/>
  <c r="BC32" i="94"/>
  <c r="BB32" i="94"/>
  <c r="BA32" i="94"/>
  <c r="AZ32" i="94"/>
  <c r="AY32" i="94"/>
  <c r="AX32" i="94"/>
  <c r="AW32" i="94"/>
  <c r="AV32" i="94"/>
  <c r="AU32" i="94"/>
  <c r="AT32" i="94"/>
  <c r="AS32" i="94"/>
  <c r="AR32" i="94"/>
  <c r="AQ32" i="94"/>
  <c r="AP32" i="94"/>
  <c r="AK32" i="94"/>
  <c r="AL32" i="94"/>
  <c r="AJ32" i="94"/>
  <c r="AI32" i="94"/>
  <c r="AH32" i="94"/>
  <c r="AG32" i="94"/>
  <c r="AF32" i="94"/>
  <c r="AE32" i="94"/>
  <c r="AD32" i="94"/>
  <c r="AC32" i="94"/>
  <c r="AB32" i="94"/>
  <c r="AA32" i="94"/>
  <c r="Z32" i="94"/>
  <c r="Y32" i="94"/>
  <c r="L32" i="94"/>
  <c r="M32" i="94"/>
  <c r="N32" i="94"/>
  <c r="O32" i="94"/>
  <c r="P32" i="94"/>
  <c r="Q32" i="94"/>
  <c r="R32" i="94"/>
  <c r="S32" i="94"/>
  <c r="T32" i="94"/>
  <c r="U32" i="94"/>
  <c r="V32" i="94"/>
  <c r="K32" i="94"/>
  <c r="BC24" i="94"/>
  <c r="BB24" i="94"/>
  <c r="BA24" i="94"/>
  <c r="AZ24" i="94"/>
  <c r="AY24" i="94"/>
  <c r="AX24" i="94"/>
  <c r="AW24" i="94"/>
  <c r="AV24" i="94"/>
  <c r="AU24" i="94"/>
  <c r="AT24" i="94"/>
  <c r="AS24" i="94"/>
  <c r="AR24" i="94"/>
  <c r="AQ24" i="94"/>
  <c r="AP24" i="94"/>
  <c r="AK24" i="94"/>
  <c r="AL24" i="94"/>
  <c r="AJ24" i="94"/>
  <c r="AI24" i="94"/>
  <c r="AH24" i="94"/>
  <c r="AG24" i="94"/>
  <c r="AF24" i="94"/>
  <c r="AE24" i="94"/>
  <c r="AD24" i="94"/>
  <c r="AC24" i="94"/>
  <c r="AB24" i="94"/>
  <c r="AA24" i="94"/>
  <c r="Z24" i="94"/>
  <c r="Y24" i="94"/>
  <c r="L24" i="94"/>
  <c r="M24" i="94"/>
  <c r="N24" i="94"/>
  <c r="O24" i="94"/>
  <c r="P24" i="94"/>
  <c r="Q24" i="94"/>
  <c r="R24" i="94"/>
  <c r="S24" i="94"/>
  <c r="T24" i="94"/>
  <c r="U24" i="94"/>
  <c r="V24" i="94"/>
  <c r="K24" i="94"/>
  <c r="BC17" i="94"/>
  <c r="BB17" i="94"/>
  <c r="BA17" i="94"/>
  <c r="AZ17" i="94"/>
  <c r="AY17" i="94"/>
  <c r="AX17" i="94"/>
  <c r="AW17" i="94"/>
  <c r="AV17" i="94"/>
  <c r="AU17" i="94"/>
  <c r="AT17" i="94"/>
  <c r="AS17" i="94"/>
  <c r="AR17" i="94"/>
  <c r="AQ17" i="94"/>
  <c r="AP17" i="94"/>
  <c r="AK17" i="94"/>
  <c r="AL17" i="94"/>
  <c r="AJ17" i="94"/>
  <c r="AI17" i="94"/>
  <c r="AH17" i="94"/>
  <c r="AG17" i="94"/>
  <c r="AF17" i="94"/>
  <c r="AE17" i="94"/>
  <c r="AD17" i="94"/>
  <c r="AC17" i="94"/>
  <c r="AB17" i="94"/>
  <c r="AA17" i="94"/>
  <c r="Z17" i="94"/>
  <c r="Y17" i="94"/>
  <c r="L17" i="94"/>
  <c r="M17" i="94"/>
  <c r="N17" i="94"/>
  <c r="O17" i="94"/>
  <c r="P17" i="94"/>
  <c r="Q17" i="94"/>
  <c r="R17" i="94"/>
  <c r="S17" i="94"/>
  <c r="T17" i="94"/>
  <c r="U17" i="94"/>
  <c r="V17" i="94"/>
  <c r="K17" i="94"/>
  <c r="BC11" i="94"/>
  <c r="BC10" i="94" s="1"/>
  <c r="BB11" i="94"/>
  <c r="BA11" i="94"/>
  <c r="BA10" i="94" s="1"/>
  <c r="AZ11" i="94"/>
  <c r="AZ10" i="94" s="1"/>
  <c r="AY11" i="94"/>
  <c r="AY10" i="94" s="1"/>
  <c r="AX11" i="94"/>
  <c r="AX10" i="94" s="1"/>
  <c r="AW11" i="94"/>
  <c r="AW10" i="94" s="1"/>
  <c r="AV11" i="94"/>
  <c r="AV10" i="94" s="1"/>
  <c r="AU11" i="94"/>
  <c r="AU10" i="94" s="1"/>
  <c r="AT11" i="94"/>
  <c r="AT10" i="94" s="1"/>
  <c r="AS11" i="94"/>
  <c r="AS10" i="94" s="1"/>
  <c r="AR11" i="94"/>
  <c r="AR10" i="94" s="1"/>
  <c r="AQ11" i="94"/>
  <c r="AQ10" i="94" s="1"/>
  <c r="AP11" i="94"/>
  <c r="AP10" i="94" s="1"/>
  <c r="AK11" i="94"/>
  <c r="AK10" i="94" s="1"/>
  <c r="AL11" i="94"/>
  <c r="AL10" i="94" s="1"/>
  <c r="AJ11" i="94"/>
  <c r="AJ10" i="94" s="1"/>
  <c r="AI11" i="94"/>
  <c r="AI10" i="94" s="1"/>
  <c r="AH11" i="94"/>
  <c r="AH10" i="94" s="1"/>
  <c r="AG11" i="94"/>
  <c r="AG10" i="94" s="1"/>
  <c r="AF11" i="94"/>
  <c r="AF10" i="94" s="1"/>
  <c r="AE11" i="94"/>
  <c r="AE10" i="94" s="1"/>
  <c r="AD11" i="94"/>
  <c r="AD10" i="94" s="1"/>
  <c r="AC11" i="94"/>
  <c r="AC10" i="94" s="1"/>
  <c r="AB11" i="94"/>
  <c r="AB10" i="94" s="1"/>
  <c r="AA11" i="94"/>
  <c r="AA10" i="94" s="1"/>
  <c r="Z11" i="94"/>
  <c r="Y11" i="94"/>
  <c r="Y10" i="94" s="1"/>
  <c r="L11" i="94"/>
  <c r="L10" i="94" s="1"/>
  <c r="M11" i="94"/>
  <c r="M10" i="94" s="1"/>
  <c r="N11" i="94"/>
  <c r="N10" i="94" s="1"/>
  <c r="O11" i="94"/>
  <c r="O10" i="94" s="1"/>
  <c r="P11" i="94"/>
  <c r="P10" i="94" s="1"/>
  <c r="Q11" i="94"/>
  <c r="R11" i="94"/>
  <c r="R10" i="94" s="1"/>
  <c r="S11" i="94"/>
  <c r="S10" i="94" s="1"/>
  <c r="T11" i="94"/>
  <c r="T10" i="94" s="1"/>
  <c r="U11" i="94"/>
  <c r="U10" i="94" s="1"/>
  <c r="V11" i="94"/>
  <c r="K11" i="94"/>
  <c r="K10" i="94" s="1"/>
  <c r="I11" i="94" l="1"/>
  <c r="I17" i="94"/>
  <c r="G17" i="94"/>
  <c r="I36" i="94"/>
  <c r="I24" i="94"/>
  <c r="I32" i="94"/>
  <c r="I10" i="94" s="1"/>
  <c r="G24" i="94"/>
  <c r="G32" i="94"/>
  <c r="G36" i="94"/>
  <c r="G11" i="94"/>
  <c r="V10" i="94"/>
  <c r="G10" i="94" l="1"/>
  <c r="J35" i="128"/>
  <c r="J36" i="128"/>
  <c r="J37" i="128"/>
  <c r="J38" i="128"/>
  <c r="J39" i="128"/>
  <c r="J41" i="128"/>
  <c r="J42" i="128"/>
  <c r="J43" i="128"/>
  <c r="H39" i="128"/>
  <c r="H40" i="128"/>
  <c r="H41" i="128"/>
  <c r="H42" i="128"/>
  <c r="H43" i="128"/>
  <c r="H35" i="128"/>
  <c r="H36" i="128"/>
  <c r="H37" i="128"/>
  <c r="H33" i="128"/>
  <c r="H31" i="128"/>
  <c r="J33" i="128"/>
  <c r="J31" i="128"/>
  <c r="J24" i="128"/>
  <c r="J25" i="128"/>
  <c r="J26" i="128"/>
  <c r="J27" i="128"/>
  <c r="J28" i="128"/>
  <c r="J29" i="128"/>
  <c r="H24" i="128"/>
  <c r="H25" i="128"/>
  <c r="H26" i="128"/>
  <c r="H27" i="128"/>
  <c r="H28" i="128"/>
  <c r="H29" i="128"/>
  <c r="J17" i="128"/>
  <c r="J18" i="128"/>
  <c r="J19" i="128"/>
  <c r="J20" i="128"/>
  <c r="J21" i="128"/>
  <c r="H17" i="128"/>
  <c r="H18" i="128"/>
  <c r="H19" i="128"/>
  <c r="H20" i="128"/>
  <c r="H21" i="128"/>
  <c r="J11" i="128"/>
  <c r="J12" i="128"/>
  <c r="J13" i="128"/>
  <c r="J14" i="128"/>
  <c r="H11" i="128"/>
  <c r="H12" i="128"/>
  <c r="H13" i="128"/>
  <c r="H14" i="128"/>
  <c r="K34" i="128" l="1"/>
  <c r="L34" i="128"/>
  <c r="M34" i="128"/>
  <c r="N34" i="128"/>
  <c r="O34" i="128"/>
  <c r="P34" i="128"/>
  <c r="Q34" i="128"/>
  <c r="R34" i="128"/>
  <c r="S34" i="128"/>
  <c r="T34" i="128"/>
  <c r="U34" i="128"/>
  <c r="V34" i="128"/>
  <c r="W34" i="128"/>
  <c r="X34" i="128"/>
  <c r="J34" i="128"/>
  <c r="F34" i="128"/>
  <c r="D34" i="128"/>
  <c r="K30" i="128"/>
  <c r="L30" i="128"/>
  <c r="M30" i="128"/>
  <c r="N30" i="128"/>
  <c r="O30" i="128"/>
  <c r="P30" i="128"/>
  <c r="Q30" i="128"/>
  <c r="R30" i="128"/>
  <c r="S30" i="128"/>
  <c r="T30" i="128"/>
  <c r="U30" i="128"/>
  <c r="V30" i="128"/>
  <c r="W30" i="128"/>
  <c r="X30" i="128"/>
  <c r="F30" i="128"/>
  <c r="D30" i="128"/>
  <c r="K22" i="128"/>
  <c r="L22" i="128"/>
  <c r="M22" i="128"/>
  <c r="N22" i="128"/>
  <c r="O22" i="128"/>
  <c r="P22" i="128"/>
  <c r="Q22" i="128"/>
  <c r="R22" i="128"/>
  <c r="S22" i="128"/>
  <c r="T22" i="128"/>
  <c r="U22" i="128"/>
  <c r="V22" i="128"/>
  <c r="W22" i="128"/>
  <c r="X22" i="128"/>
  <c r="F22" i="128"/>
  <c r="D22" i="128"/>
  <c r="W9" i="128"/>
  <c r="X9" i="128"/>
  <c r="K15" i="128"/>
  <c r="L15" i="128"/>
  <c r="M15" i="128"/>
  <c r="N15" i="128"/>
  <c r="O15" i="128"/>
  <c r="P15" i="128"/>
  <c r="Q15" i="128"/>
  <c r="R15" i="128"/>
  <c r="S15" i="128"/>
  <c r="T15" i="128"/>
  <c r="U15" i="128"/>
  <c r="V15" i="128"/>
  <c r="W15" i="128"/>
  <c r="X15" i="128"/>
  <c r="F15" i="128"/>
  <c r="D15" i="128"/>
  <c r="K9" i="128"/>
  <c r="L9" i="128"/>
  <c r="L8" i="128" s="1"/>
  <c r="M9" i="128"/>
  <c r="M8" i="128" s="1"/>
  <c r="N9" i="128"/>
  <c r="O9" i="128"/>
  <c r="P9" i="128"/>
  <c r="Q9" i="128"/>
  <c r="R9" i="128"/>
  <c r="S9" i="128"/>
  <c r="S8" i="128" s="1"/>
  <c r="T9" i="128"/>
  <c r="T8" i="128" s="1"/>
  <c r="U9" i="128"/>
  <c r="U8" i="128" s="1"/>
  <c r="V9" i="128"/>
  <c r="F9" i="128"/>
  <c r="D9" i="128"/>
  <c r="H38" i="128"/>
  <c r="H34" i="128" s="1"/>
  <c r="J40" i="128"/>
  <c r="J23" i="128"/>
  <c r="J22" i="128" s="1"/>
  <c r="H23" i="128"/>
  <c r="H22" i="128" s="1"/>
  <c r="H9" i="128"/>
  <c r="J32" i="128"/>
  <c r="J30" i="128" s="1"/>
  <c r="H32" i="128"/>
  <c r="H30" i="128" s="1"/>
  <c r="J10" i="128"/>
  <c r="J9" i="128" s="1"/>
  <c r="H10" i="128"/>
  <c r="J16" i="128"/>
  <c r="J15" i="128" s="1"/>
  <c r="H16" i="128"/>
  <c r="H15" i="128" s="1"/>
  <c r="K8" i="128" l="1"/>
  <c r="R8" i="128"/>
  <c r="X8" i="128"/>
  <c r="D8" i="128"/>
  <c r="W8" i="128"/>
  <c r="F8" i="128"/>
  <c r="O8" i="128"/>
  <c r="P8" i="128"/>
  <c r="Q8" i="128"/>
  <c r="V8" i="128"/>
  <c r="N8" i="128"/>
  <c r="H8" i="128"/>
  <c r="J8" i="128"/>
  <c r="P13" i="132"/>
  <c r="R13" i="132"/>
  <c r="S13" i="132"/>
  <c r="T13" i="132"/>
  <c r="Q13" i="132"/>
  <c r="J14" i="132"/>
  <c r="L14" i="132"/>
  <c r="J15" i="132"/>
  <c r="L15" i="132"/>
  <c r="J16" i="132"/>
  <c r="L16" i="132"/>
  <c r="J17" i="132"/>
  <c r="L17" i="132"/>
  <c r="J18" i="132"/>
  <c r="L18" i="132"/>
  <c r="J19" i="132"/>
  <c r="L19" i="132"/>
  <c r="J20" i="132"/>
  <c r="L20" i="132"/>
  <c r="J21" i="132"/>
  <c r="L21" i="132"/>
  <c r="J22" i="132"/>
  <c r="L22" i="132"/>
  <c r="J23" i="132"/>
  <c r="L23" i="132"/>
  <c r="J24" i="132"/>
  <c r="L24" i="132"/>
  <c r="J25" i="132"/>
  <c r="L25" i="132"/>
  <c r="J26" i="132"/>
  <c r="L26" i="132"/>
  <c r="J27" i="132"/>
  <c r="L27" i="132"/>
  <c r="J28" i="132"/>
  <c r="L28" i="132"/>
  <c r="J29" i="132"/>
  <c r="L29" i="132"/>
  <c r="J30" i="132"/>
  <c r="L30" i="132"/>
  <c r="J31" i="132"/>
  <c r="L31" i="132"/>
  <c r="J32" i="132"/>
  <c r="L32" i="132"/>
  <c r="J33" i="132"/>
  <c r="L33" i="132"/>
  <c r="J34" i="132"/>
  <c r="L34" i="132"/>
  <c r="J35" i="132"/>
  <c r="L35" i="132"/>
  <c r="J36" i="132"/>
  <c r="L36" i="132"/>
  <c r="J37" i="132"/>
  <c r="L37" i="132"/>
  <c r="J38" i="132"/>
  <c r="L38" i="132"/>
  <c r="J40" i="132"/>
  <c r="L40" i="132"/>
  <c r="J41" i="132"/>
  <c r="L41" i="132"/>
  <c r="J42" i="132"/>
  <c r="L42" i="132"/>
  <c r="J43" i="132"/>
  <c r="L43" i="132"/>
  <c r="J44" i="132"/>
  <c r="L44" i="132"/>
  <c r="J45" i="132"/>
  <c r="L45" i="132"/>
  <c r="J46" i="132"/>
  <c r="L46" i="132"/>
  <c r="J47" i="132"/>
  <c r="L47" i="132"/>
  <c r="J48" i="132"/>
  <c r="L48" i="132"/>
  <c r="J49" i="132"/>
  <c r="L49" i="132"/>
  <c r="J50" i="132"/>
  <c r="L50" i="132"/>
  <c r="J51" i="132"/>
  <c r="L51" i="132"/>
  <c r="J52" i="132"/>
  <c r="L52" i="132"/>
  <c r="J53" i="132"/>
  <c r="L53" i="132"/>
  <c r="J54" i="132"/>
  <c r="L54" i="132"/>
  <c r="J55" i="132"/>
  <c r="L55" i="132"/>
  <c r="J56" i="132"/>
  <c r="L56" i="132"/>
  <c r="J57" i="132"/>
  <c r="L57" i="132"/>
  <c r="J58" i="132"/>
  <c r="L58" i="132"/>
  <c r="J60" i="132"/>
  <c r="L60" i="132"/>
  <c r="J61" i="132"/>
  <c r="L61" i="132"/>
  <c r="J62" i="132"/>
  <c r="L62" i="132"/>
  <c r="J63" i="132"/>
  <c r="L63" i="132"/>
  <c r="J64" i="132"/>
  <c r="L64" i="132"/>
  <c r="J66" i="132"/>
  <c r="L66" i="132"/>
  <c r="J67" i="132"/>
  <c r="L67" i="132"/>
  <c r="J68" i="132"/>
  <c r="L68" i="132"/>
  <c r="J69" i="132"/>
  <c r="L69" i="132"/>
  <c r="J70" i="132"/>
  <c r="L70" i="132"/>
  <c r="J71" i="132"/>
  <c r="L71" i="132"/>
  <c r="J72" i="132"/>
  <c r="L72" i="132"/>
  <c r="J73" i="132"/>
  <c r="L73" i="132"/>
  <c r="J74" i="132"/>
  <c r="L74" i="132"/>
  <c r="J75" i="132"/>
  <c r="L75" i="132"/>
  <c r="J76" i="132"/>
  <c r="L76" i="132"/>
  <c r="J77" i="132"/>
  <c r="L77" i="132"/>
  <c r="J79" i="132"/>
  <c r="L79" i="132"/>
  <c r="J80" i="132"/>
  <c r="L80" i="132"/>
  <c r="J82" i="132"/>
  <c r="L82" i="132"/>
  <c r="J83" i="132"/>
  <c r="L83" i="132"/>
  <c r="J84" i="132"/>
  <c r="L84" i="132"/>
  <c r="J85" i="132"/>
  <c r="L85" i="132"/>
  <c r="J86" i="132"/>
  <c r="L86" i="132"/>
  <c r="J87" i="132"/>
  <c r="L87" i="132"/>
  <c r="J89" i="132"/>
  <c r="L89" i="132"/>
  <c r="J90" i="132"/>
  <c r="L90" i="132"/>
  <c r="J91" i="132"/>
  <c r="L91" i="132"/>
  <c r="J92" i="132"/>
  <c r="L92" i="132"/>
  <c r="J93" i="132"/>
  <c r="L93" i="132"/>
  <c r="J94" i="132"/>
  <c r="L94" i="132"/>
  <c r="J95" i="132"/>
  <c r="L95" i="132"/>
  <c r="J96" i="132"/>
  <c r="L96" i="132"/>
  <c r="J97" i="132"/>
  <c r="L97" i="132"/>
  <c r="J98" i="132"/>
  <c r="L98" i="132"/>
  <c r="J99" i="132"/>
  <c r="L99" i="132"/>
  <c r="J100" i="132"/>
  <c r="L100" i="132"/>
  <c r="J101" i="132"/>
  <c r="L101" i="132"/>
  <c r="J102" i="132"/>
  <c r="L102" i="132"/>
  <c r="J103" i="132"/>
  <c r="L103" i="132"/>
  <c r="J104" i="132"/>
  <c r="L104" i="132"/>
  <c r="J105" i="132"/>
  <c r="L105" i="132"/>
  <c r="J106" i="132"/>
  <c r="L106" i="132"/>
  <c r="J107" i="132"/>
  <c r="L107" i="132"/>
  <c r="J108" i="132"/>
  <c r="L108" i="132"/>
  <c r="J109" i="132"/>
  <c r="L109" i="132"/>
  <c r="J111" i="132"/>
  <c r="L111" i="132"/>
  <c r="J112" i="132"/>
  <c r="L112" i="132"/>
  <c r="J113" i="132"/>
  <c r="L113" i="132"/>
  <c r="J114" i="132"/>
  <c r="L114" i="132"/>
  <c r="J115" i="132"/>
  <c r="L115" i="132"/>
  <c r="J116" i="132"/>
  <c r="L116" i="132"/>
  <c r="J117" i="132"/>
  <c r="L117" i="132"/>
  <c r="J118" i="132"/>
  <c r="L118" i="132"/>
  <c r="J119" i="132"/>
  <c r="L119" i="132"/>
  <c r="J120" i="132"/>
  <c r="L120" i="132"/>
  <c r="J121" i="132"/>
  <c r="L121" i="132"/>
  <c r="J122" i="132"/>
  <c r="L122" i="132"/>
  <c r="J123" i="132"/>
  <c r="L123" i="132"/>
  <c r="J124" i="132"/>
  <c r="L124" i="132"/>
  <c r="J125" i="132"/>
  <c r="L125" i="132"/>
  <c r="J126" i="132"/>
  <c r="L126" i="132"/>
  <c r="J127" i="132"/>
  <c r="L127" i="132"/>
  <c r="J128" i="132"/>
  <c r="L128" i="132"/>
  <c r="J129" i="132"/>
  <c r="L129" i="132"/>
  <c r="J130" i="132"/>
  <c r="L130" i="132"/>
  <c r="J131" i="132"/>
  <c r="L131" i="132"/>
  <c r="J133" i="132"/>
  <c r="L133" i="132"/>
  <c r="J134" i="132"/>
  <c r="L134" i="132"/>
  <c r="J135" i="132"/>
  <c r="L135" i="132"/>
  <c r="J136" i="132"/>
  <c r="L136" i="132"/>
  <c r="J137" i="132"/>
  <c r="L137" i="132"/>
  <c r="J139" i="132"/>
  <c r="L139" i="132"/>
  <c r="J140" i="132"/>
  <c r="L140" i="132"/>
  <c r="J141" i="132"/>
  <c r="L141" i="132"/>
  <c r="J142" i="132"/>
  <c r="L142" i="132"/>
  <c r="J143" i="132"/>
  <c r="L143" i="132"/>
  <c r="J144" i="132"/>
  <c r="L144" i="132"/>
  <c r="J145" i="132"/>
  <c r="L145" i="132"/>
  <c r="J146" i="132"/>
  <c r="L146" i="132"/>
  <c r="J147" i="132"/>
  <c r="L147" i="132"/>
  <c r="J148" i="132"/>
  <c r="L148" i="132"/>
  <c r="J149" i="132"/>
  <c r="L149" i="132"/>
  <c r="J150" i="132"/>
  <c r="L150" i="132"/>
  <c r="J151" i="132"/>
  <c r="L151" i="132"/>
  <c r="J152" i="132"/>
  <c r="L152" i="132"/>
  <c r="J153" i="132"/>
  <c r="L153" i="132"/>
  <c r="J154" i="132"/>
  <c r="L154" i="132"/>
  <c r="J155" i="132"/>
  <c r="L155" i="132"/>
  <c r="J156" i="132"/>
  <c r="L156" i="132"/>
  <c r="J157" i="132"/>
  <c r="L157" i="132"/>
  <c r="J159" i="132"/>
  <c r="L159" i="132"/>
  <c r="J160" i="132"/>
  <c r="L160" i="132"/>
  <c r="J161" i="132"/>
  <c r="L161" i="132"/>
  <c r="J162" i="132"/>
  <c r="L162" i="132"/>
  <c r="J163" i="132"/>
  <c r="L163" i="132"/>
  <c r="J164" i="132"/>
  <c r="L164" i="132"/>
  <c r="J165" i="132"/>
  <c r="L165" i="132"/>
  <c r="J166" i="132"/>
  <c r="L166" i="132"/>
  <c r="J167" i="132"/>
  <c r="L167" i="132"/>
  <c r="J168" i="132"/>
  <c r="L168" i="132"/>
  <c r="J169" i="132"/>
  <c r="L169" i="132"/>
  <c r="J170" i="132"/>
  <c r="L170" i="132"/>
  <c r="J171" i="132"/>
  <c r="L171" i="132"/>
  <c r="J172" i="132"/>
  <c r="L172" i="132"/>
  <c r="J174" i="132"/>
  <c r="L174" i="132"/>
  <c r="J175" i="132"/>
  <c r="L175" i="132"/>
  <c r="J176" i="132"/>
  <c r="L176" i="132"/>
  <c r="J177" i="132"/>
  <c r="L177" i="132"/>
  <c r="J178" i="132"/>
  <c r="L178" i="132"/>
  <c r="J179" i="132"/>
  <c r="L179" i="132"/>
  <c r="J180" i="132"/>
  <c r="L180" i="132"/>
  <c r="J181" i="132"/>
  <c r="L181" i="132"/>
  <c r="J182" i="132"/>
  <c r="L182" i="132"/>
  <c r="J183" i="132"/>
  <c r="L183" i="132"/>
  <c r="J184" i="132"/>
  <c r="L184" i="132"/>
  <c r="J185" i="132"/>
  <c r="L185" i="132"/>
  <c r="J186" i="132"/>
  <c r="L186" i="132"/>
  <c r="J187" i="132"/>
  <c r="L187" i="132"/>
  <c r="J188" i="132"/>
  <c r="L188" i="132"/>
  <c r="J189" i="132"/>
  <c r="L189" i="132"/>
  <c r="J190" i="132"/>
  <c r="L190" i="132"/>
  <c r="J191" i="132"/>
  <c r="L191" i="132"/>
  <c r="J192" i="132"/>
  <c r="L192" i="132"/>
  <c r="J193" i="132"/>
  <c r="L193" i="132"/>
  <c r="J194" i="132"/>
  <c r="L194" i="132"/>
  <c r="J195" i="132"/>
  <c r="L195" i="132"/>
  <c r="J196" i="132"/>
  <c r="L196" i="132"/>
  <c r="J197" i="132"/>
  <c r="L197" i="132"/>
  <c r="J198" i="132"/>
  <c r="L198" i="132"/>
  <c r="J199" i="132"/>
  <c r="L199" i="132"/>
  <c r="J200" i="132"/>
  <c r="L200" i="132"/>
  <c r="J201" i="132"/>
  <c r="L201" i="132"/>
  <c r="J202" i="132"/>
  <c r="L202" i="132"/>
  <c r="J203" i="132"/>
  <c r="L203" i="132"/>
  <c r="J204" i="132"/>
  <c r="L204" i="132"/>
  <c r="J205" i="132"/>
  <c r="L205" i="132"/>
  <c r="J207" i="132"/>
  <c r="J206" i="132" s="1"/>
  <c r="L207" i="132"/>
  <c r="L206" i="132" s="1"/>
  <c r="J209" i="132"/>
  <c r="L209" i="132"/>
  <c r="J210" i="132"/>
  <c r="L210" i="132"/>
  <c r="J211" i="132"/>
  <c r="L211" i="132"/>
  <c r="J212" i="132"/>
  <c r="L212" i="132"/>
  <c r="J213" i="132"/>
  <c r="L213" i="132"/>
  <c r="J214" i="132"/>
  <c r="L214" i="132"/>
  <c r="J215" i="132"/>
  <c r="L215" i="132"/>
  <c r="J217" i="132"/>
  <c r="L217" i="132"/>
  <c r="J218" i="132"/>
  <c r="L218" i="132"/>
  <c r="T216" i="132"/>
  <c r="Q216" i="132"/>
  <c r="R216" i="132"/>
  <c r="S216" i="132"/>
  <c r="P216" i="132"/>
  <c r="N216" i="132"/>
  <c r="Q208" i="132"/>
  <c r="R208" i="132"/>
  <c r="S208" i="132"/>
  <c r="T208" i="132"/>
  <c r="P208" i="132"/>
  <c r="N208" i="132"/>
  <c r="N206" i="132"/>
  <c r="Q206" i="132"/>
  <c r="R206" i="132"/>
  <c r="S206" i="132"/>
  <c r="T206" i="132"/>
  <c r="P206" i="132"/>
  <c r="Q173" i="132"/>
  <c r="R173" i="132"/>
  <c r="S173" i="132"/>
  <c r="T173" i="132"/>
  <c r="P173" i="132"/>
  <c r="N173" i="132"/>
  <c r="Q158" i="132"/>
  <c r="R158" i="132"/>
  <c r="S158" i="132"/>
  <c r="T158" i="132"/>
  <c r="P158" i="132"/>
  <c r="N158" i="132"/>
  <c r="Q138" i="132"/>
  <c r="R138" i="132"/>
  <c r="S138" i="132"/>
  <c r="T138" i="132"/>
  <c r="P138" i="132"/>
  <c r="N138" i="132"/>
  <c r="Q132" i="132"/>
  <c r="R132" i="132"/>
  <c r="S132" i="132"/>
  <c r="T132" i="132"/>
  <c r="P132" i="132"/>
  <c r="N132" i="132"/>
  <c r="Q110" i="132"/>
  <c r="R110" i="132"/>
  <c r="S110" i="132"/>
  <c r="T110" i="132"/>
  <c r="P110" i="132"/>
  <c r="N110" i="132"/>
  <c r="Q88" i="132"/>
  <c r="R88" i="132"/>
  <c r="S88" i="132"/>
  <c r="T88" i="132"/>
  <c r="P88" i="132"/>
  <c r="N88" i="132"/>
  <c r="Q81" i="132"/>
  <c r="R81" i="132"/>
  <c r="S81" i="132"/>
  <c r="T81" i="132"/>
  <c r="P81" i="132"/>
  <c r="N81" i="132"/>
  <c r="Q78" i="132"/>
  <c r="R78" i="132"/>
  <c r="S78" i="132"/>
  <c r="T78" i="132"/>
  <c r="P78" i="132"/>
  <c r="N78" i="132"/>
  <c r="Q65" i="132"/>
  <c r="R65" i="132"/>
  <c r="S65" i="132"/>
  <c r="T65" i="132"/>
  <c r="P65" i="132"/>
  <c r="N65" i="132"/>
  <c r="Q59" i="132"/>
  <c r="R59" i="132"/>
  <c r="S59" i="132"/>
  <c r="T59" i="132"/>
  <c r="P59" i="132"/>
  <c r="N59" i="132"/>
  <c r="Q39" i="132"/>
  <c r="R39" i="132"/>
  <c r="S39" i="132"/>
  <c r="T39" i="132"/>
  <c r="P39" i="132"/>
  <c r="N39" i="132"/>
  <c r="N13" i="132"/>
  <c r="J12" i="132"/>
  <c r="J11" i="132" s="1"/>
  <c r="L12" i="132"/>
  <c r="L11" i="132" s="1"/>
  <c r="Q11" i="132"/>
  <c r="R11" i="132"/>
  <c r="S11" i="132"/>
  <c r="T11" i="132"/>
  <c r="P11" i="132"/>
  <c r="N11" i="132"/>
  <c r="I11" i="132"/>
  <c r="I12" i="132" s="1"/>
  <c r="I13" i="132" s="1"/>
  <c r="I14" i="132" s="1"/>
  <c r="I15" i="132" s="1"/>
  <c r="I16" i="132" s="1"/>
  <c r="I17" i="132" s="1"/>
  <c r="I18" i="132" s="1"/>
  <c r="I19" i="132" s="1"/>
  <c r="I20" i="132" s="1"/>
  <c r="I21" i="132" s="1"/>
  <c r="I22" i="132" s="1"/>
  <c r="I23" i="132" s="1"/>
  <c r="I24" i="132" s="1"/>
  <c r="I25" i="132" s="1"/>
  <c r="I26" i="132" s="1"/>
  <c r="I27" i="132" s="1"/>
  <c r="I28" i="132" s="1"/>
  <c r="I29" i="132" s="1"/>
  <c r="I30" i="132" s="1"/>
  <c r="I31" i="132" s="1"/>
  <c r="I32" i="132" s="1"/>
  <c r="I33" i="132" s="1"/>
  <c r="I34" i="132" s="1"/>
  <c r="I35" i="132" s="1"/>
  <c r="I36" i="132" s="1"/>
  <c r="I37" i="132" s="1"/>
  <c r="I38" i="132" s="1"/>
  <c r="I39" i="132" s="1"/>
  <c r="I40" i="132" s="1"/>
  <c r="I41" i="132" s="1"/>
  <c r="I42" i="132" s="1"/>
  <c r="I43" i="132" s="1"/>
  <c r="I44" i="132" s="1"/>
  <c r="I45" i="132" s="1"/>
  <c r="I46" i="132" s="1"/>
  <c r="I47" i="132" s="1"/>
  <c r="I48" i="132" s="1"/>
  <c r="I49" i="132" s="1"/>
  <c r="I50" i="132" s="1"/>
  <c r="I51" i="132" s="1"/>
  <c r="I52" i="132" s="1"/>
  <c r="I53" i="132" s="1"/>
  <c r="I54" i="132" s="1"/>
  <c r="I55" i="132" s="1"/>
  <c r="I56" i="132" s="1"/>
  <c r="I57" i="132" s="1"/>
  <c r="I58" i="132" s="1"/>
  <c r="I59" i="132" s="1"/>
  <c r="I60" i="132" s="1"/>
  <c r="I61" i="132" s="1"/>
  <c r="I62" i="132" s="1"/>
  <c r="I63" i="132" s="1"/>
  <c r="I64" i="132" s="1"/>
  <c r="I65" i="132" s="1"/>
  <c r="I66" i="132" s="1"/>
  <c r="I67" i="132" s="1"/>
  <c r="I68" i="132" s="1"/>
  <c r="I69" i="132" s="1"/>
  <c r="I70" i="132" s="1"/>
  <c r="I71" i="132" s="1"/>
  <c r="I72" i="132" s="1"/>
  <c r="I73" i="132" s="1"/>
  <c r="I74" i="132" s="1"/>
  <c r="I75" i="132" s="1"/>
  <c r="I76" i="132" s="1"/>
  <c r="I77" i="132" s="1"/>
  <c r="I78" i="132" s="1"/>
  <c r="I79" i="132" s="1"/>
  <c r="I80" i="132" s="1"/>
  <c r="I81" i="132" s="1"/>
  <c r="I82" i="132" s="1"/>
  <c r="I83" i="132" s="1"/>
  <c r="I84" i="132" s="1"/>
  <c r="I85" i="132" s="1"/>
  <c r="I86" i="132" s="1"/>
  <c r="I87" i="132" s="1"/>
  <c r="I88" i="132" s="1"/>
  <c r="I89" i="132" s="1"/>
  <c r="I90" i="132" s="1"/>
  <c r="I91" i="132" s="1"/>
  <c r="I92" i="132" s="1"/>
  <c r="I93" i="132" s="1"/>
  <c r="I94" i="132" s="1"/>
  <c r="I95" i="132" s="1"/>
  <c r="I96" i="132" s="1"/>
  <c r="I97" i="132" s="1"/>
  <c r="I98" i="132" s="1"/>
  <c r="I99" i="132" s="1"/>
  <c r="I100" i="132" s="1"/>
  <c r="I101" i="132" s="1"/>
  <c r="I102" i="132" s="1"/>
  <c r="I103" i="132" s="1"/>
  <c r="I104" i="132" s="1"/>
  <c r="I105" i="132" s="1"/>
  <c r="I106" i="132" s="1"/>
  <c r="I107" i="132" s="1"/>
  <c r="I108" i="132" s="1"/>
  <c r="I109" i="132" s="1"/>
  <c r="I110" i="132" s="1"/>
  <c r="I111" i="132" s="1"/>
  <c r="I112" i="132" s="1"/>
  <c r="I113" i="132" s="1"/>
  <c r="I114" i="132" s="1"/>
  <c r="I115" i="132" s="1"/>
  <c r="I116" i="132" s="1"/>
  <c r="I117" i="132" s="1"/>
  <c r="I118" i="132" s="1"/>
  <c r="I119" i="132" s="1"/>
  <c r="I120" i="132" s="1"/>
  <c r="I121" i="132" s="1"/>
  <c r="I122" i="132" s="1"/>
  <c r="I123" i="132" s="1"/>
  <c r="I124" i="132" s="1"/>
  <c r="I125" i="132" s="1"/>
  <c r="I126" i="132" s="1"/>
  <c r="I127" i="132" s="1"/>
  <c r="I128" i="132" s="1"/>
  <c r="I129" i="132" s="1"/>
  <c r="I130" i="132" s="1"/>
  <c r="I131" i="132" s="1"/>
  <c r="I132" i="132" s="1"/>
  <c r="I133" i="132" s="1"/>
  <c r="I134" i="132" s="1"/>
  <c r="I135" i="132" s="1"/>
  <c r="I136" i="132" s="1"/>
  <c r="I137" i="132" s="1"/>
  <c r="I138" i="132" s="1"/>
  <c r="I139" i="132" s="1"/>
  <c r="I140" i="132" s="1"/>
  <c r="I141" i="132" s="1"/>
  <c r="I142" i="132" s="1"/>
  <c r="I143" i="132" s="1"/>
  <c r="I144" i="132" s="1"/>
  <c r="I145" i="132" s="1"/>
  <c r="I146" i="132" s="1"/>
  <c r="I147" i="132" s="1"/>
  <c r="I148" i="132" s="1"/>
  <c r="I149" i="132" s="1"/>
  <c r="I150" i="132" s="1"/>
  <c r="I151" i="132" s="1"/>
  <c r="I152" i="132" s="1"/>
  <c r="I153" i="132" s="1"/>
  <c r="I154" i="132" s="1"/>
  <c r="I155" i="132" s="1"/>
  <c r="I156" i="132" s="1"/>
  <c r="I157" i="132" s="1"/>
  <c r="I158" i="132" s="1"/>
  <c r="I159" i="132" s="1"/>
  <c r="I160" i="132" s="1"/>
  <c r="I161" i="132" s="1"/>
  <c r="I162" i="132" s="1"/>
  <c r="I163" i="132" s="1"/>
  <c r="I164" i="132" s="1"/>
  <c r="I165" i="132" s="1"/>
  <c r="I166" i="132" s="1"/>
  <c r="I167" i="132" s="1"/>
  <c r="I168" i="132" s="1"/>
  <c r="I169" i="132" s="1"/>
  <c r="I170" i="132" s="1"/>
  <c r="I171" i="132" s="1"/>
  <c r="I172" i="132" s="1"/>
  <c r="I173" i="132" s="1"/>
  <c r="I174" i="132" s="1"/>
  <c r="I175" i="132" s="1"/>
  <c r="I176" i="132" s="1"/>
  <c r="I177" i="132" s="1"/>
  <c r="I178" i="132" s="1"/>
  <c r="I179" i="132" s="1"/>
  <c r="I180" i="132" s="1"/>
  <c r="I181" i="132" s="1"/>
  <c r="I182" i="132" s="1"/>
  <c r="I183" i="132" s="1"/>
  <c r="I184" i="132" s="1"/>
  <c r="I185" i="132" s="1"/>
  <c r="I186" i="132" s="1"/>
  <c r="I187" i="132" s="1"/>
  <c r="I188" i="132" s="1"/>
  <c r="I189" i="132" s="1"/>
  <c r="I190" i="132" s="1"/>
  <c r="I191" i="132" s="1"/>
  <c r="I192" i="132" s="1"/>
  <c r="I193" i="132" s="1"/>
  <c r="I194" i="132" s="1"/>
  <c r="I195" i="132" s="1"/>
  <c r="I196" i="132" s="1"/>
  <c r="I197" i="132" s="1"/>
  <c r="I198" i="132" s="1"/>
  <c r="I199" i="132" s="1"/>
  <c r="I200" i="132" s="1"/>
  <c r="I201" i="132" s="1"/>
  <c r="I202" i="132" s="1"/>
  <c r="I203" i="132" s="1"/>
  <c r="I204" i="132" s="1"/>
  <c r="I205" i="132" s="1"/>
  <c r="I206" i="132" s="1"/>
  <c r="I207" i="132" s="1"/>
  <c r="I208" i="132" s="1"/>
  <c r="I209" i="132" s="1"/>
  <c r="I210" i="132" s="1"/>
  <c r="I211" i="132" s="1"/>
  <c r="I212" i="132" s="1"/>
  <c r="I213" i="132" s="1"/>
  <c r="I214" i="132" s="1"/>
  <c r="I215" i="132" s="1"/>
  <c r="I216" i="132" s="1"/>
  <c r="I217" i="132" s="1"/>
  <c r="I218" i="132" s="1"/>
  <c r="J216" i="132" l="1"/>
  <c r="L216" i="132"/>
  <c r="L39" i="132"/>
  <c r="J138" i="132"/>
  <c r="J208" i="132"/>
  <c r="L132" i="132"/>
  <c r="L13" i="132"/>
  <c r="J13" i="132"/>
  <c r="L65" i="132"/>
  <c r="L158" i="132"/>
  <c r="J158" i="132"/>
  <c r="L88" i="132"/>
  <c r="J88" i="132"/>
  <c r="J59" i="132"/>
  <c r="J65" i="132"/>
  <c r="J39" i="132"/>
  <c r="L59" i="132"/>
  <c r="L208" i="132"/>
  <c r="L110" i="132"/>
  <c r="L81" i="132"/>
  <c r="J173" i="132"/>
  <c r="J110" i="132"/>
  <c r="J81" i="132"/>
  <c r="J132" i="132"/>
  <c r="L78" i="132"/>
  <c r="L173" i="132"/>
  <c r="L138" i="132"/>
  <c r="J78" i="132"/>
  <c r="N10" i="132"/>
  <c r="S10" i="132"/>
  <c r="R10" i="132"/>
  <c r="Q10" i="132"/>
  <c r="T10" i="132"/>
  <c r="P10" i="132"/>
  <c r="L10" i="132" l="1"/>
  <c r="J10" i="132"/>
  <c r="M10" i="125"/>
  <c r="M9" i="125" s="1"/>
  <c r="N10" i="125"/>
  <c r="N9" i="125" s="1"/>
  <c r="O10" i="125"/>
  <c r="O9" i="125" s="1"/>
  <c r="P10" i="125"/>
  <c r="P9" i="125" s="1"/>
  <c r="Q10" i="125"/>
  <c r="Q9" i="125" s="1"/>
  <c r="L10" i="125"/>
  <c r="L9" i="125" s="1"/>
  <c r="F12" i="125"/>
  <c r="I12" i="125"/>
  <c r="F13" i="125"/>
  <c r="I13" i="125"/>
  <c r="F14" i="125"/>
  <c r="I14" i="125"/>
  <c r="F15" i="125"/>
  <c r="I15" i="125"/>
  <c r="F16" i="125"/>
  <c r="I16" i="125"/>
  <c r="F17" i="125"/>
  <c r="I17" i="125"/>
  <c r="F18" i="125"/>
  <c r="I18" i="125"/>
  <c r="F19" i="125"/>
  <c r="I19" i="125"/>
  <c r="F20" i="125"/>
  <c r="I20" i="125"/>
  <c r="F21" i="125"/>
  <c r="I21" i="125"/>
  <c r="F22" i="125"/>
  <c r="I22" i="125"/>
  <c r="F23" i="125"/>
  <c r="I23" i="125"/>
  <c r="F24" i="125"/>
  <c r="I24" i="125"/>
  <c r="F25" i="125"/>
  <c r="I25" i="125"/>
  <c r="F26" i="125"/>
  <c r="I26" i="125"/>
  <c r="F27" i="125"/>
  <c r="I27" i="125"/>
  <c r="F28" i="125"/>
  <c r="I28" i="125"/>
  <c r="F29" i="125"/>
  <c r="I29" i="125"/>
  <c r="F30" i="125"/>
  <c r="I30" i="125"/>
  <c r="F31" i="125"/>
  <c r="I31" i="125"/>
  <c r="F32" i="125"/>
  <c r="I32" i="125"/>
  <c r="F33" i="125"/>
  <c r="I33" i="125"/>
  <c r="F34" i="125"/>
  <c r="I34" i="125"/>
  <c r="F35" i="125"/>
  <c r="I35" i="125"/>
  <c r="F36" i="125"/>
  <c r="I36" i="125"/>
  <c r="F37" i="125"/>
  <c r="I37" i="125"/>
  <c r="F38" i="125"/>
  <c r="I38" i="125"/>
  <c r="F39" i="125"/>
  <c r="I39" i="125"/>
  <c r="F40" i="125"/>
  <c r="I40" i="125"/>
  <c r="F41" i="125"/>
  <c r="I41" i="125"/>
  <c r="F42" i="125"/>
  <c r="I42" i="125"/>
  <c r="F43" i="125"/>
  <c r="I43" i="125"/>
  <c r="F44" i="125"/>
  <c r="I44" i="125"/>
  <c r="F45" i="125"/>
  <c r="I45" i="125"/>
  <c r="I11" i="125"/>
  <c r="F11" i="125"/>
  <c r="F10" i="125" l="1"/>
  <c r="F9" i="125" s="1"/>
  <c r="I10" i="125"/>
  <c r="I9" i="125" s="1"/>
  <c r="H38" i="118" l="1"/>
  <c r="F38" i="118"/>
  <c r="H37" i="118"/>
  <c r="F37" i="118"/>
  <c r="H36" i="118"/>
  <c r="F36" i="118"/>
  <c r="H34" i="118"/>
  <c r="F34" i="118"/>
  <c r="H33" i="118"/>
  <c r="F33" i="118"/>
  <c r="H32" i="118"/>
  <c r="F32" i="118"/>
  <c r="H30" i="118"/>
  <c r="F30" i="118"/>
  <c r="H29" i="118"/>
  <c r="F29" i="118"/>
  <c r="H28" i="118"/>
  <c r="F28" i="118"/>
  <c r="H26" i="118"/>
  <c r="F26" i="118"/>
  <c r="H25" i="118"/>
  <c r="F25" i="118"/>
  <c r="H24" i="118"/>
  <c r="F24" i="118"/>
  <c r="H22" i="118"/>
  <c r="F22" i="118"/>
  <c r="H21" i="118"/>
  <c r="F21" i="118"/>
  <c r="H20" i="118"/>
  <c r="F20" i="118"/>
  <c r="H18" i="118"/>
  <c r="F18" i="118"/>
  <c r="H17" i="118"/>
  <c r="F17" i="118"/>
  <c r="H16" i="118"/>
  <c r="F16" i="118"/>
  <c r="H14" i="118"/>
  <c r="F14" i="118"/>
  <c r="H13" i="118"/>
  <c r="F13" i="118"/>
  <c r="H12" i="118"/>
  <c r="F12" i="118"/>
  <c r="L9" i="118"/>
  <c r="M9" i="118"/>
  <c r="H10" i="118"/>
  <c r="F10" i="118"/>
  <c r="T11" i="118"/>
  <c r="U11" i="118"/>
  <c r="T12" i="118"/>
  <c r="U12" i="118"/>
  <c r="T13" i="118"/>
  <c r="U13" i="118"/>
  <c r="T14" i="118"/>
  <c r="U14" i="118"/>
  <c r="T15" i="118"/>
  <c r="U15" i="118"/>
  <c r="T16" i="118"/>
  <c r="U16" i="118"/>
  <c r="T17" i="118"/>
  <c r="U17" i="118"/>
  <c r="T18" i="118"/>
  <c r="U18" i="118"/>
  <c r="T19" i="118"/>
  <c r="U19" i="118"/>
  <c r="T20" i="118"/>
  <c r="U20" i="118"/>
  <c r="T21" i="118"/>
  <c r="U21" i="118"/>
  <c r="T22" i="118"/>
  <c r="U22" i="118"/>
  <c r="T23" i="118"/>
  <c r="U23" i="118"/>
  <c r="T24" i="118"/>
  <c r="U24" i="118"/>
  <c r="T25" i="118"/>
  <c r="U25" i="118"/>
  <c r="T26" i="118"/>
  <c r="U26" i="118"/>
  <c r="T27" i="118"/>
  <c r="U27" i="118"/>
  <c r="T28" i="118"/>
  <c r="U28" i="118"/>
  <c r="T29" i="118"/>
  <c r="U29" i="118"/>
  <c r="T30" i="118"/>
  <c r="U30" i="118"/>
  <c r="T31" i="118"/>
  <c r="U31" i="118"/>
  <c r="T32" i="118"/>
  <c r="U32" i="118"/>
  <c r="T33" i="118"/>
  <c r="U33" i="118"/>
  <c r="T34" i="118"/>
  <c r="U34" i="118"/>
  <c r="T35" i="118"/>
  <c r="U35" i="118"/>
  <c r="T36" i="118"/>
  <c r="U36" i="118"/>
  <c r="T37" i="118"/>
  <c r="U37" i="118"/>
  <c r="T38" i="118"/>
  <c r="U38" i="118"/>
  <c r="U10" i="118"/>
  <c r="T10" i="118"/>
  <c r="H35" i="118"/>
  <c r="F35" i="118"/>
  <c r="H31" i="118"/>
  <c r="F31" i="118"/>
  <c r="H27" i="118"/>
  <c r="F27" i="118"/>
  <c r="H23" i="118"/>
  <c r="F23" i="118"/>
  <c r="H19" i="118"/>
  <c r="F19" i="118"/>
  <c r="H15" i="118"/>
  <c r="F15" i="118"/>
  <c r="H11" i="118"/>
  <c r="F11" i="118"/>
  <c r="S9" i="118"/>
  <c r="R9" i="118"/>
  <c r="Q9" i="118"/>
  <c r="P9" i="118"/>
  <c r="O9" i="118"/>
  <c r="N9" i="118"/>
  <c r="AK9" i="118"/>
  <c r="AJ9" i="118"/>
  <c r="AI9" i="118"/>
  <c r="AH9" i="118"/>
  <c r="AG9" i="118"/>
  <c r="AF9" i="118"/>
  <c r="AE9" i="118"/>
  <c r="AD9" i="118"/>
  <c r="AC9" i="118"/>
  <c r="AB9" i="118"/>
  <c r="AA9" i="118"/>
  <c r="Z9" i="118"/>
  <c r="Y9" i="118"/>
  <c r="X9" i="118"/>
  <c r="U9" i="118" l="1"/>
  <c r="T9" i="118"/>
  <c r="J9" i="118"/>
  <c r="K9" i="118"/>
  <c r="H9" i="118"/>
  <c r="F9" i="118"/>
  <c r="L231" i="80" l="1"/>
  <c r="J231" i="80"/>
  <c r="L230" i="80"/>
  <c r="L229" i="80" s="1"/>
  <c r="J230" i="80"/>
  <c r="AD229" i="80"/>
  <c r="AC229" i="80"/>
  <c r="AB229" i="80"/>
  <c r="AA229" i="80"/>
  <c r="Z229" i="80"/>
  <c r="Y229" i="80"/>
  <c r="X229" i="80"/>
  <c r="W229" i="80"/>
  <c r="V229" i="80"/>
  <c r="U229" i="80"/>
  <c r="T229" i="80"/>
  <c r="S229" i="80"/>
  <c r="R229" i="80"/>
  <c r="Q229" i="80"/>
  <c r="P229" i="80"/>
  <c r="O229" i="80"/>
  <c r="N229" i="80"/>
  <c r="M229" i="80"/>
  <c r="L228" i="80"/>
  <c r="J228" i="80"/>
  <c r="L227" i="80"/>
  <c r="J227" i="80"/>
  <c r="L226" i="80"/>
  <c r="J226" i="80"/>
  <c r="L225" i="80"/>
  <c r="J225" i="80"/>
  <c r="L224" i="80"/>
  <c r="J224" i="80"/>
  <c r="L223" i="80"/>
  <c r="J223" i="80"/>
  <c r="L222" i="80"/>
  <c r="J222" i="80"/>
  <c r="AD221" i="80"/>
  <c r="AC221" i="80"/>
  <c r="AB221" i="80"/>
  <c r="AA221" i="80"/>
  <c r="Z221" i="80"/>
  <c r="Y221" i="80"/>
  <c r="X221" i="80"/>
  <c r="W221" i="80"/>
  <c r="V221" i="80"/>
  <c r="U221" i="80"/>
  <c r="T221" i="80"/>
  <c r="S221" i="80"/>
  <c r="R221" i="80"/>
  <c r="Q221" i="80"/>
  <c r="P221" i="80"/>
  <c r="O221" i="80"/>
  <c r="N221" i="80"/>
  <c r="M221" i="80"/>
  <c r="L220" i="80"/>
  <c r="L219" i="80" s="1"/>
  <c r="J220" i="80"/>
  <c r="J219" i="80" s="1"/>
  <c r="AD219" i="80"/>
  <c r="AC219" i="80"/>
  <c r="AC185" i="80" s="1"/>
  <c r="AB219" i="80"/>
  <c r="AB185" i="80" s="1"/>
  <c r="AA219" i="80"/>
  <c r="Z219" i="80"/>
  <c r="Z185" i="80" s="1"/>
  <c r="Y219" i="80"/>
  <c r="Y185" i="80" s="1"/>
  <c r="X219" i="80"/>
  <c r="X185" i="80" s="1"/>
  <c r="W219" i="80"/>
  <c r="W185" i="80" s="1"/>
  <c r="V219" i="80"/>
  <c r="U219" i="80"/>
  <c r="U185" i="80" s="1"/>
  <c r="T219" i="80"/>
  <c r="T185" i="80" s="1"/>
  <c r="S219" i="80"/>
  <c r="S185" i="80" s="1"/>
  <c r="R219" i="80"/>
  <c r="R185" i="80" s="1"/>
  <c r="Q219" i="80"/>
  <c r="Q185" i="80" s="1"/>
  <c r="P219" i="80"/>
  <c r="P185" i="80" s="1"/>
  <c r="O219" i="80"/>
  <c r="O185" i="80" s="1"/>
  <c r="N219" i="80"/>
  <c r="M219" i="80"/>
  <c r="M185" i="80" s="1"/>
  <c r="L218" i="80"/>
  <c r="J218" i="80"/>
  <c r="L217" i="80"/>
  <c r="J217" i="80"/>
  <c r="L216" i="80"/>
  <c r="J216" i="80"/>
  <c r="L215" i="80"/>
  <c r="J215" i="80"/>
  <c r="L214" i="80"/>
  <c r="J214" i="80"/>
  <c r="L213" i="80"/>
  <c r="J213" i="80"/>
  <c r="L212" i="80"/>
  <c r="J212" i="80"/>
  <c r="L211" i="80"/>
  <c r="J211" i="80"/>
  <c r="L210" i="80"/>
  <c r="J210" i="80"/>
  <c r="L209" i="80"/>
  <c r="J209" i="80"/>
  <c r="L208" i="80"/>
  <c r="J208" i="80"/>
  <c r="L207" i="80"/>
  <c r="J207" i="80"/>
  <c r="L206" i="80"/>
  <c r="J206" i="80"/>
  <c r="L205" i="80"/>
  <c r="J205" i="80"/>
  <c r="L204" i="80"/>
  <c r="J204" i="80"/>
  <c r="L203" i="80"/>
  <c r="J203" i="80"/>
  <c r="L202" i="80"/>
  <c r="J202" i="80"/>
  <c r="L201" i="80"/>
  <c r="J201" i="80"/>
  <c r="L200" i="80"/>
  <c r="J200" i="80"/>
  <c r="L199" i="80"/>
  <c r="J199" i="80"/>
  <c r="L198" i="80"/>
  <c r="J198" i="80"/>
  <c r="L197" i="80"/>
  <c r="J197" i="80"/>
  <c r="L196" i="80"/>
  <c r="J196" i="80"/>
  <c r="L195" i="80"/>
  <c r="J195" i="80"/>
  <c r="L194" i="80"/>
  <c r="J194" i="80"/>
  <c r="L193" i="80"/>
  <c r="J193" i="80"/>
  <c r="L192" i="80"/>
  <c r="J192" i="80"/>
  <c r="L191" i="80"/>
  <c r="J191" i="80"/>
  <c r="L190" i="80"/>
  <c r="J190" i="80"/>
  <c r="L189" i="80"/>
  <c r="J189" i="80"/>
  <c r="L188" i="80"/>
  <c r="J188" i="80"/>
  <c r="AA187" i="80"/>
  <c r="L187" i="80"/>
  <c r="J187" i="80"/>
  <c r="L186" i="80"/>
  <c r="J186" i="80"/>
  <c r="AD185" i="80"/>
  <c r="V185" i="80"/>
  <c r="N185" i="80"/>
  <c r="L184" i="80"/>
  <c r="J184" i="80"/>
  <c r="L183" i="80"/>
  <c r="J183" i="80"/>
  <c r="L182" i="80"/>
  <c r="J182" i="80"/>
  <c r="L181" i="80"/>
  <c r="J181" i="80"/>
  <c r="L180" i="80"/>
  <c r="J180" i="80"/>
  <c r="L179" i="80"/>
  <c r="J179" i="80"/>
  <c r="L178" i="80"/>
  <c r="J178" i="80"/>
  <c r="L177" i="80"/>
  <c r="J177" i="80"/>
  <c r="L176" i="80"/>
  <c r="J176" i="80"/>
  <c r="L175" i="80"/>
  <c r="J175" i="80"/>
  <c r="L174" i="80"/>
  <c r="J174" i="80"/>
  <c r="L173" i="80"/>
  <c r="J173" i="80"/>
  <c r="L172" i="80"/>
  <c r="J172" i="80"/>
  <c r="L171" i="80"/>
  <c r="J171" i="80"/>
  <c r="L170" i="80"/>
  <c r="J170" i="80"/>
  <c r="L169" i="80"/>
  <c r="J169" i="80"/>
  <c r="AD168" i="80"/>
  <c r="AC168" i="80"/>
  <c r="AB168" i="80"/>
  <c r="AA168" i="80"/>
  <c r="Z168" i="80"/>
  <c r="Y168" i="80"/>
  <c r="X168" i="80"/>
  <c r="W168" i="80"/>
  <c r="V168" i="80"/>
  <c r="U168" i="80"/>
  <c r="T168" i="80"/>
  <c r="S168" i="80"/>
  <c r="R168" i="80"/>
  <c r="Q168" i="80"/>
  <c r="P168" i="80"/>
  <c r="O168" i="80"/>
  <c r="N168" i="80"/>
  <c r="M168" i="80"/>
  <c r="L167" i="80"/>
  <c r="J167" i="80"/>
  <c r="L166" i="80"/>
  <c r="J166" i="80"/>
  <c r="L165" i="80"/>
  <c r="J165" i="80"/>
  <c r="L164" i="80"/>
  <c r="J164" i="80"/>
  <c r="L163" i="80"/>
  <c r="J163" i="80"/>
  <c r="L162" i="80"/>
  <c r="J162" i="80"/>
  <c r="L161" i="80"/>
  <c r="J161" i="80"/>
  <c r="L160" i="80"/>
  <c r="J160" i="80"/>
  <c r="L159" i="80"/>
  <c r="J159" i="80"/>
  <c r="L158" i="80"/>
  <c r="J158" i="80"/>
  <c r="L157" i="80"/>
  <c r="J157" i="80"/>
  <c r="L156" i="80"/>
  <c r="J156" i="80"/>
  <c r="L155" i="80"/>
  <c r="J155" i="80"/>
  <c r="L154" i="80"/>
  <c r="J154" i="80"/>
  <c r="L153" i="80"/>
  <c r="J153" i="80"/>
  <c r="L152" i="80"/>
  <c r="J152" i="80"/>
  <c r="L151" i="80"/>
  <c r="J151" i="80"/>
  <c r="L150" i="80"/>
  <c r="J150" i="80"/>
  <c r="L149" i="80"/>
  <c r="J149" i="80"/>
  <c r="L148" i="80"/>
  <c r="J148" i="80"/>
  <c r="AD147" i="80"/>
  <c r="AC147" i="80"/>
  <c r="AB147" i="80"/>
  <c r="AA147" i="80"/>
  <c r="Z147" i="80"/>
  <c r="Y147" i="80"/>
  <c r="X147" i="80"/>
  <c r="W147" i="80"/>
  <c r="V147" i="80"/>
  <c r="U147" i="80"/>
  <c r="T147" i="80"/>
  <c r="S147" i="80"/>
  <c r="R147" i="80"/>
  <c r="Q147" i="80"/>
  <c r="P147" i="80"/>
  <c r="O147" i="80"/>
  <c r="N147" i="80"/>
  <c r="M147" i="80"/>
  <c r="L146" i="80"/>
  <c r="J146" i="80"/>
  <c r="L145" i="80"/>
  <c r="J145" i="80"/>
  <c r="L144" i="80"/>
  <c r="J144" i="80"/>
  <c r="L143" i="80"/>
  <c r="J143" i="80"/>
  <c r="L142" i="80"/>
  <c r="J142" i="80"/>
  <c r="L141" i="80"/>
  <c r="J141" i="80"/>
  <c r="AD140" i="80"/>
  <c r="AC140" i="80"/>
  <c r="AB140" i="80"/>
  <c r="AA140" i="80"/>
  <c r="Z140" i="80"/>
  <c r="Y140" i="80"/>
  <c r="X140" i="80"/>
  <c r="W140" i="80"/>
  <c r="V140" i="80"/>
  <c r="U140" i="80"/>
  <c r="T140" i="80"/>
  <c r="S140" i="80"/>
  <c r="R140" i="80"/>
  <c r="Q140" i="80"/>
  <c r="P140" i="80"/>
  <c r="O140" i="80"/>
  <c r="N140" i="80"/>
  <c r="M140" i="80"/>
  <c r="L139" i="80"/>
  <c r="J139" i="80"/>
  <c r="L138" i="80"/>
  <c r="J138" i="80"/>
  <c r="L137" i="80"/>
  <c r="J137" i="80"/>
  <c r="L136" i="80"/>
  <c r="J136" i="80"/>
  <c r="L135" i="80"/>
  <c r="J135" i="80"/>
  <c r="L134" i="80"/>
  <c r="J134" i="80"/>
  <c r="L133" i="80"/>
  <c r="J133" i="80"/>
  <c r="L132" i="80"/>
  <c r="J132" i="80"/>
  <c r="L131" i="80"/>
  <c r="J131" i="80"/>
  <c r="AA130" i="80"/>
  <c r="AA119" i="80" s="1"/>
  <c r="L130" i="80"/>
  <c r="J130" i="80"/>
  <c r="L129" i="80"/>
  <c r="J129" i="80"/>
  <c r="L128" i="80"/>
  <c r="J128" i="80"/>
  <c r="L127" i="80"/>
  <c r="J127" i="80"/>
  <c r="L126" i="80"/>
  <c r="J126" i="80"/>
  <c r="L125" i="80"/>
  <c r="J125" i="80"/>
  <c r="L124" i="80"/>
  <c r="J124" i="80"/>
  <c r="L123" i="80"/>
  <c r="J123" i="80"/>
  <c r="L122" i="80"/>
  <c r="J122" i="80"/>
  <c r="L121" i="80"/>
  <c r="J121" i="80"/>
  <c r="L120" i="80"/>
  <c r="J120" i="80"/>
  <c r="AD119" i="80"/>
  <c r="AC119" i="80"/>
  <c r="AB119" i="80"/>
  <c r="Z119" i="80"/>
  <c r="Y119" i="80"/>
  <c r="X119" i="80"/>
  <c r="W119" i="80"/>
  <c r="V119" i="80"/>
  <c r="U119" i="80"/>
  <c r="T119" i="80"/>
  <c r="S119" i="80"/>
  <c r="R119" i="80"/>
  <c r="Q119" i="80"/>
  <c r="P119" i="80"/>
  <c r="O119" i="80"/>
  <c r="N119" i="80"/>
  <c r="M119" i="80"/>
  <c r="L118" i="80"/>
  <c r="J118" i="80"/>
  <c r="L117" i="80"/>
  <c r="J117" i="80"/>
  <c r="L116" i="80"/>
  <c r="J116" i="80"/>
  <c r="L115" i="80"/>
  <c r="J115" i="80"/>
  <c r="L114" i="80"/>
  <c r="J114" i="80"/>
  <c r="L113" i="80"/>
  <c r="J113" i="80"/>
  <c r="L112" i="80"/>
  <c r="J112" i="80"/>
  <c r="L111" i="80"/>
  <c r="J111" i="80"/>
  <c r="L110" i="80"/>
  <c r="J110" i="80"/>
  <c r="L109" i="80"/>
  <c r="J109" i="80"/>
  <c r="L108" i="80"/>
  <c r="J108" i="80"/>
  <c r="L107" i="80"/>
  <c r="J107" i="80"/>
  <c r="L106" i="80"/>
  <c r="J106" i="80"/>
  <c r="L105" i="80"/>
  <c r="J105" i="80"/>
  <c r="L104" i="80"/>
  <c r="J104" i="80"/>
  <c r="L103" i="80"/>
  <c r="J103" i="80"/>
  <c r="L102" i="80"/>
  <c r="J102" i="80"/>
  <c r="L101" i="80"/>
  <c r="J101" i="80"/>
  <c r="L100" i="80"/>
  <c r="J100" i="80"/>
  <c r="L99" i="80"/>
  <c r="J99" i="80"/>
  <c r="L98" i="80"/>
  <c r="J98" i="80"/>
  <c r="L97" i="80"/>
  <c r="J97" i="80"/>
  <c r="L96" i="80"/>
  <c r="J96" i="80"/>
  <c r="L95" i="80"/>
  <c r="J95" i="80"/>
  <c r="L94" i="80"/>
  <c r="J94" i="80"/>
  <c r="AD93" i="80"/>
  <c r="AC93" i="80"/>
  <c r="AB93" i="80"/>
  <c r="AA93" i="80"/>
  <c r="Z93" i="80"/>
  <c r="Y93" i="80"/>
  <c r="X93" i="80"/>
  <c r="W93" i="80"/>
  <c r="V93" i="80"/>
  <c r="U93" i="80"/>
  <c r="T93" i="80"/>
  <c r="S93" i="80"/>
  <c r="R93" i="80"/>
  <c r="Q93" i="80"/>
  <c r="P93" i="80"/>
  <c r="O93" i="80"/>
  <c r="N93" i="80"/>
  <c r="M93" i="80"/>
  <c r="L92" i="80"/>
  <c r="J92" i="80"/>
  <c r="L91" i="80"/>
  <c r="J91" i="80"/>
  <c r="L90" i="80"/>
  <c r="J90" i="80"/>
  <c r="L89" i="80"/>
  <c r="J89" i="80"/>
  <c r="L88" i="80"/>
  <c r="J88" i="80"/>
  <c r="L87" i="80"/>
  <c r="J87" i="80"/>
  <c r="AD86" i="80"/>
  <c r="AC86" i="80"/>
  <c r="AB86" i="80"/>
  <c r="AA86" i="80"/>
  <c r="Z86" i="80"/>
  <c r="Y86" i="80"/>
  <c r="X86" i="80"/>
  <c r="W86" i="80"/>
  <c r="V86" i="80"/>
  <c r="U86" i="80"/>
  <c r="T86" i="80"/>
  <c r="S86" i="80"/>
  <c r="R86" i="80"/>
  <c r="Q86" i="80"/>
  <c r="P86" i="80"/>
  <c r="O86" i="80"/>
  <c r="N86" i="80"/>
  <c r="M86" i="80"/>
  <c r="L85" i="80"/>
  <c r="J85" i="80"/>
  <c r="L84" i="80"/>
  <c r="J84" i="80"/>
  <c r="AD83" i="80"/>
  <c r="AC83" i="80"/>
  <c r="AB83" i="80"/>
  <c r="AA83" i="80"/>
  <c r="Z83" i="80"/>
  <c r="Y83" i="80"/>
  <c r="X83" i="80"/>
  <c r="W83" i="80"/>
  <c r="V83" i="80"/>
  <c r="U83" i="80"/>
  <c r="T83" i="80"/>
  <c r="S83" i="80"/>
  <c r="R83" i="80"/>
  <c r="Q83" i="80"/>
  <c r="P83" i="80"/>
  <c r="O83" i="80"/>
  <c r="N83" i="80"/>
  <c r="M83" i="80"/>
  <c r="L82" i="80"/>
  <c r="J82" i="80"/>
  <c r="L81" i="80"/>
  <c r="J81" i="80"/>
  <c r="L80" i="80"/>
  <c r="J80" i="80"/>
  <c r="L79" i="80"/>
  <c r="J79" i="80"/>
  <c r="L78" i="80"/>
  <c r="J78" i="80"/>
  <c r="L77" i="80"/>
  <c r="J77" i="80"/>
  <c r="L76" i="80"/>
  <c r="J76" i="80"/>
  <c r="L75" i="80"/>
  <c r="J75" i="80"/>
  <c r="L74" i="80"/>
  <c r="J74" i="80"/>
  <c r="L73" i="80"/>
  <c r="J73" i="80"/>
  <c r="L72" i="80"/>
  <c r="J72" i="80"/>
  <c r="L71" i="80"/>
  <c r="J71" i="80"/>
  <c r="L70" i="80"/>
  <c r="J70" i="80"/>
  <c r="AD69" i="80"/>
  <c r="AC69" i="80"/>
  <c r="AB69" i="80"/>
  <c r="AA69" i="80"/>
  <c r="Z69" i="80"/>
  <c r="Y69" i="80"/>
  <c r="X69" i="80"/>
  <c r="W69" i="80"/>
  <c r="V69" i="80"/>
  <c r="U69" i="80"/>
  <c r="T69" i="80"/>
  <c r="S69" i="80"/>
  <c r="R69" i="80"/>
  <c r="Q69" i="80"/>
  <c r="P69" i="80"/>
  <c r="O69" i="80"/>
  <c r="N69" i="80"/>
  <c r="M69" i="80"/>
  <c r="L68" i="80"/>
  <c r="J68" i="80"/>
  <c r="L67" i="80"/>
  <c r="J67" i="80"/>
  <c r="L66" i="80"/>
  <c r="J66" i="80"/>
  <c r="L65" i="80"/>
  <c r="J65" i="80"/>
  <c r="L64" i="80"/>
  <c r="J64" i="80"/>
  <c r="AD63" i="80"/>
  <c r="AC63" i="80"/>
  <c r="AB63" i="80"/>
  <c r="AA63" i="80"/>
  <c r="Z63" i="80"/>
  <c r="Y63" i="80"/>
  <c r="X63" i="80"/>
  <c r="W63" i="80"/>
  <c r="V63" i="80"/>
  <c r="U63" i="80"/>
  <c r="T63" i="80"/>
  <c r="S63" i="80"/>
  <c r="R63" i="80"/>
  <c r="Q63" i="80"/>
  <c r="P63" i="80"/>
  <c r="O63" i="80"/>
  <c r="N63" i="80"/>
  <c r="M63" i="80"/>
  <c r="L62" i="80"/>
  <c r="J62" i="80"/>
  <c r="L61" i="80"/>
  <c r="J61" i="80"/>
  <c r="L60" i="80"/>
  <c r="J60" i="80"/>
  <c r="L59" i="80"/>
  <c r="J59" i="80"/>
  <c r="L58" i="80"/>
  <c r="J58" i="80"/>
  <c r="L57" i="80"/>
  <c r="J57" i="80"/>
  <c r="L56" i="80"/>
  <c r="J56" i="80"/>
  <c r="L55" i="80"/>
  <c r="J55" i="80"/>
  <c r="L54" i="80"/>
  <c r="J54" i="80"/>
  <c r="L53" i="80"/>
  <c r="J53" i="80"/>
  <c r="L52" i="80"/>
  <c r="J52" i="80"/>
  <c r="L51" i="80"/>
  <c r="J51" i="80"/>
  <c r="L50" i="80"/>
  <c r="J50" i="80"/>
  <c r="L49" i="80"/>
  <c r="J49" i="80"/>
  <c r="L48" i="80"/>
  <c r="J48" i="80"/>
  <c r="L47" i="80"/>
  <c r="J47" i="80"/>
  <c r="L46" i="80"/>
  <c r="J46" i="80"/>
  <c r="L45" i="80"/>
  <c r="J45" i="80"/>
  <c r="L44" i="80"/>
  <c r="J44" i="80"/>
  <c r="AD43" i="80"/>
  <c r="AC43" i="80"/>
  <c r="AB43" i="80"/>
  <c r="AA43" i="80"/>
  <c r="Z43" i="80"/>
  <c r="Y43" i="80"/>
  <c r="X43" i="80"/>
  <c r="W43" i="80"/>
  <c r="V43" i="80"/>
  <c r="U43" i="80"/>
  <c r="T43" i="80"/>
  <c r="S43" i="80"/>
  <c r="R43" i="80"/>
  <c r="Q43" i="80"/>
  <c r="P43" i="80"/>
  <c r="O43" i="80"/>
  <c r="N43" i="80"/>
  <c r="M43" i="80"/>
  <c r="L42" i="80"/>
  <c r="J42" i="80"/>
  <c r="L41" i="80"/>
  <c r="J41" i="80"/>
  <c r="L40" i="80"/>
  <c r="J40" i="80"/>
  <c r="L39" i="80"/>
  <c r="J39" i="80"/>
  <c r="L38" i="80"/>
  <c r="J38" i="80"/>
  <c r="L37" i="80"/>
  <c r="J37" i="80"/>
  <c r="L36" i="80"/>
  <c r="J36" i="80"/>
  <c r="L35" i="80"/>
  <c r="J35" i="80"/>
  <c r="L34" i="80"/>
  <c r="J34" i="80"/>
  <c r="L33" i="80"/>
  <c r="J33" i="80"/>
  <c r="L32" i="80"/>
  <c r="J32" i="80"/>
  <c r="L31" i="80"/>
  <c r="J31" i="80"/>
  <c r="L30" i="80"/>
  <c r="J30" i="80"/>
  <c r="L29" i="80"/>
  <c r="J29" i="80"/>
  <c r="L28" i="80"/>
  <c r="J28" i="80"/>
  <c r="L27" i="80"/>
  <c r="J27" i="80"/>
  <c r="L26" i="80"/>
  <c r="J26" i="80"/>
  <c r="L25" i="80"/>
  <c r="J25" i="80"/>
  <c r="L24" i="80"/>
  <c r="J24" i="80"/>
  <c r="L23" i="80"/>
  <c r="J23" i="80"/>
  <c r="L22" i="80"/>
  <c r="J22" i="80"/>
  <c r="L21" i="80"/>
  <c r="J21" i="80"/>
  <c r="L20" i="80"/>
  <c r="J20" i="80"/>
  <c r="L19" i="80"/>
  <c r="J19" i="80"/>
  <c r="L18" i="80"/>
  <c r="J18" i="80"/>
  <c r="L17" i="80"/>
  <c r="J17" i="80"/>
  <c r="L16" i="80"/>
  <c r="J16" i="80"/>
  <c r="L15" i="80"/>
  <c r="J15" i="80"/>
  <c r="L14" i="80"/>
  <c r="J14" i="80"/>
  <c r="AD13" i="80"/>
  <c r="AC13" i="80"/>
  <c r="AB13" i="80"/>
  <c r="AA13" i="80"/>
  <c r="Z13" i="80"/>
  <c r="Y13" i="80"/>
  <c r="X13" i="80"/>
  <c r="W13" i="80"/>
  <c r="V13" i="80"/>
  <c r="U13" i="80"/>
  <c r="T13" i="80"/>
  <c r="S13" i="80"/>
  <c r="R13" i="80"/>
  <c r="Q13" i="80"/>
  <c r="P13" i="80"/>
  <c r="O13" i="80"/>
  <c r="N13" i="80"/>
  <c r="M13" i="80"/>
  <c r="L12" i="80"/>
  <c r="L11" i="80" s="1"/>
  <c r="J12" i="80"/>
  <c r="J11" i="80" s="1"/>
  <c r="AD11" i="80"/>
  <c r="AC11" i="80"/>
  <c r="AB11" i="80"/>
  <c r="AA11" i="80"/>
  <c r="Z11" i="80"/>
  <c r="Y11" i="80"/>
  <c r="X11" i="80"/>
  <c r="W11" i="80"/>
  <c r="V11" i="80"/>
  <c r="U11" i="80"/>
  <c r="T11" i="80"/>
  <c r="S11" i="80"/>
  <c r="R11" i="80"/>
  <c r="Q11" i="80"/>
  <c r="P11" i="80"/>
  <c r="O11" i="80"/>
  <c r="N11" i="80"/>
  <c r="M11" i="80"/>
  <c r="I11" i="80"/>
  <c r="I12" i="80" s="1"/>
  <c r="I13" i="80" s="1"/>
  <c r="I14" i="80" s="1"/>
  <c r="I15" i="80" s="1"/>
  <c r="I16" i="80" s="1"/>
  <c r="I17" i="80" s="1"/>
  <c r="I18" i="80" s="1"/>
  <c r="I19" i="80" s="1"/>
  <c r="I20" i="80" s="1"/>
  <c r="I21" i="80" s="1"/>
  <c r="I22" i="80" s="1"/>
  <c r="I23" i="80" s="1"/>
  <c r="I24" i="80" s="1"/>
  <c r="I25" i="80" s="1"/>
  <c r="I26" i="80" s="1"/>
  <c r="I27" i="80" s="1"/>
  <c r="I28" i="80" s="1"/>
  <c r="I29" i="80" s="1"/>
  <c r="I30" i="80" s="1"/>
  <c r="I31" i="80" s="1"/>
  <c r="I32" i="80" s="1"/>
  <c r="I33" i="80" s="1"/>
  <c r="I34" i="80" s="1"/>
  <c r="I35" i="80" s="1"/>
  <c r="I36" i="80" s="1"/>
  <c r="I37" i="80" s="1"/>
  <c r="I38" i="80" s="1"/>
  <c r="I39" i="80" s="1"/>
  <c r="I40" i="80" s="1"/>
  <c r="I41" i="80" s="1"/>
  <c r="I42" i="80" s="1"/>
  <c r="I43" i="80" s="1"/>
  <c r="I44" i="80" s="1"/>
  <c r="I45" i="80" s="1"/>
  <c r="I46" i="80" s="1"/>
  <c r="I47" i="80" s="1"/>
  <c r="I48" i="80" s="1"/>
  <c r="I49" i="80" s="1"/>
  <c r="I50" i="80" s="1"/>
  <c r="I51" i="80" s="1"/>
  <c r="I52" i="80" s="1"/>
  <c r="I53" i="80" s="1"/>
  <c r="I54" i="80" s="1"/>
  <c r="I55" i="80" s="1"/>
  <c r="I56" i="80" s="1"/>
  <c r="I57" i="80" s="1"/>
  <c r="I58" i="80" s="1"/>
  <c r="I59" i="80" s="1"/>
  <c r="I60" i="80" s="1"/>
  <c r="I61" i="80" s="1"/>
  <c r="I62" i="80" s="1"/>
  <c r="I63" i="80" s="1"/>
  <c r="I64" i="80" s="1"/>
  <c r="I65" i="80" s="1"/>
  <c r="I66" i="80" s="1"/>
  <c r="I67" i="80" s="1"/>
  <c r="I68" i="80" s="1"/>
  <c r="I69" i="80" s="1"/>
  <c r="I70" i="80" s="1"/>
  <c r="I71" i="80" s="1"/>
  <c r="I72" i="80" s="1"/>
  <c r="I73" i="80" s="1"/>
  <c r="I74" i="80" s="1"/>
  <c r="I75" i="80" s="1"/>
  <c r="I76" i="80" s="1"/>
  <c r="I77" i="80" s="1"/>
  <c r="I78" i="80" s="1"/>
  <c r="I79" i="80" s="1"/>
  <c r="I80" i="80" s="1"/>
  <c r="I81" i="80" s="1"/>
  <c r="I82" i="80" s="1"/>
  <c r="I83" i="80" s="1"/>
  <c r="I84" i="80" s="1"/>
  <c r="I85" i="80" s="1"/>
  <c r="I86" i="80" s="1"/>
  <c r="I87" i="80" s="1"/>
  <c r="I88" i="80" s="1"/>
  <c r="I89" i="80" s="1"/>
  <c r="I90" i="80" s="1"/>
  <c r="I91" i="80" s="1"/>
  <c r="I92" i="80" s="1"/>
  <c r="I93" i="80" s="1"/>
  <c r="I94" i="80" s="1"/>
  <c r="I95" i="80" s="1"/>
  <c r="I96" i="80" s="1"/>
  <c r="I97" i="80" s="1"/>
  <c r="I98" i="80" s="1"/>
  <c r="I99" i="80" s="1"/>
  <c r="I100" i="80" s="1"/>
  <c r="I101" i="80" s="1"/>
  <c r="I102" i="80" s="1"/>
  <c r="I103" i="80" s="1"/>
  <c r="I104" i="80" s="1"/>
  <c r="I105" i="80" s="1"/>
  <c r="I106" i="80" s="1"/>
  <c r="I107" i="80" s="1"/>
  <c r="I108" i="80" s="1"/>
  <c r="I109" i="80" s="1"/>
  <c r="I110" i="80" s="1"/>
  <c r="I111" i="80" s="1"/>
  <c r="I112" i="80" s="1"/>
  <c r="I113" i="80" s="1"/>
  <c r="I114" i="80" s="1"/>
  <c r="I115" i="80" s="1"/>
  <c r="I116" i="80" s="1"/>
  <c r="I117" i="80" s="1"/>
  <c r="I118" i="80" s="1"/>
  <c r="I119" i="80" s="1"/>
  <c r="I120" i="80" s="1"/>
  <c r="I121" i="80" s="1"/>
  <c r="I122" i="80" s="1"/>
  <c r="I123" i="80" s="1"/>
  <c r="I124" i="80" s="1"/>
  <c r="I125" i="80" s="1"/>
  <c r="I126" i="80" s="1"/>
  <c r="I127" i="80" s="1"/>
  <c r="I128" i="80" s="1"/>
  <c r="I129" i="80" s="1"/>
  <c r="I130" i="80" s="1"/>
  <c r="I131" i="80" s="1"/>
  <c r="I132" i="80" s="1"/>
  <c r="I133" i="80" s="1"/>
  <c r="I134" i="80" s="1"/>
  <c r="I135" i="80" s="1"/>
  <c r="I136" i="80" s="1"/>
  <c r="I137" i="80" s="1"/>
  <c r="I138" i="80" s="1"/>
  <c r="I139" i="80" s="1"/>
  <c r="I140" i="80" s="1"/>
  <c r="I141" i="80" s="1"/>
  <c r="I142" i="80" s="1"/>
  <c r="I143" i="80" s="1"/>
  <c r="I144" i="80" s="1"/>
  <c r="I145" i="80" s="1"/>
  <c r="I146" i="80" s="1"/>
  <c r="I147" i="80" s="1"/>
  <c r="I148" i="80" s="1"/>
  <c r="I149" i="80" s="1"/>
  <c r="I150" i="80" s="1"/>
  <c r="I151" i="80" s="1"/>
  <c r="I152" i="80" s="1"/>
  <c r="I153" i="80" s="1"/>
  <c r="I154" i="80" s="1"/>
  <c r="I155" i="80" s="1"/>
  <c r="I156" i="80" s="1"/>
  <c r="I157" i="80" s="1"/>
  <c r="I158" i="80" s="1"/>
  <c r="I159" i="80" s="1"/>
  <c r="I160" i="80" s="1"/>
  <c r="I161" i="80" s="1"/>
  <c r="I162" i="80" s="1"/>
  <c r="I163" i="80" s="1"/>
  <c r="I164" i="80" s="1"/>
  <c r="I165" i="80" s="1"/>
  <c r="I166" i="80" s="1"/>
  <c r="I167" i="80" s="1"/>
  <c r="I168" i="80" s="1"/>
  <c r="I169" i="80" s="1"/>
  <c r="I170" i="80" s="1"/>
  <c r="I171" i="80" s="1"/>
  <c r="I172" i="80" s="1"/>
  <c r="I173" i="80" s="1"/>
  <c r="I174" i="80" s="1"/>
  <c r="I175" i="80" s="1"/>
  <c r="I176" i="80" s="1"/>
  <c r="I177" i="80" s="1"/>
  <c r="I178" i="80" s="1"/>
  <c r="I179" i="80" s="1"/>
  <c r="I180" i="80" s="1"/>
  <c r="I181" i="80" s="1"/>
  <c r="I182" i="80" s="1"/>
  <c r="I183" i="80" s="1"/>
  <c r="I184" i="80" s="1"/>
  <c r="I185" i="80" s="1"/>
  <c r="I186" i="80" s="1"/>
  <c r="I187" i="80" s="1"/>
  <c r="I188" i="80" s="1"/>
  <c r="I189" i="80" s="1"/>
  <c r="I190" i="80" s="1"/>
  <c r="I191" i="80" s="1"/>
  <c r="I192" i="80" s="1"/>
  <c r="I193" i="80" s="1"/>
  <c r="I194" i="80" s="1"/>
  <c r="I195" i="80" s="1"/>
  <c r="I196" i="80" s="1"/>
  <c r="I197" i="80" s="1"/>
  <c r="I198" i="80" s="1"/>
  <c r="I199" i="80" s="1"/>
  <c r="I200" i="80" s="1"/>
  <c r="I201" i="80" s="1"/>
  <c r="I202" i="80" s="1"/>
  <c r="I203" i="80" s="1"/>
  <c r="I204" i="80" s="1"/>
  <c r="I205" i="80" s="1"/>
  <c r="I206" i="80" s="1"/>
  <c r="I207" i="80" s="1"/>
  <c r="I208" i="80" s="1"/>
  <c r="I209" i="80" s="1"/>
  <c r="I210" i="80" s="1"/>
  <c r="I211" i="80" s="1"/>
  <c r="I212" i="80" s="1"/>
  <c r="I213" i="80" s="1"/>
  <c r="I214" i="80" s="1"/>
  <c r="I215" i="80" s="1"/>
  <c r="I216" i="80" s="1"/>
  <c r="I217" i="80" s="1"/>
  <c r="I218" i="80" s="1"/>
  <c r="I219" i="80" s="1"/>
  <c r="I220" i="80" s="1"/>
  <c r="I221" i="80" s="1"/>
  <c r="I222" i="80" s="1"/>
  <c r="I223" i="80" s="1"/>
  <c r="I224" i="80" s="1"/>
  <c r="I225" i="80" s="1"/>
  <c r="I226" i="80" s="1"/>
  <c r="I227" i="80" s="1"/>
  <c r="I228" i="80" s="1"/>
  <c r="I229" i="80" s="1"/>
  <c r="I230" i="80" s="1"/>
  <c r="I231" i="80" s="1"/>
  <c r="AJ11" i="74"/>
  <c r="AK11" i="74"/>
  <c r="AL11" i="74"/>
  <c r="AN11" i="74"/>
  <c r="AO11" i="74"/>
  <c r="AP11" i="74"/>
  <c r="AQ11" i="74"/>
  <c r="AR11" i="74"/>
  <c r="AS11" i="74"/>
  <c r="AT11" i="74"/>
  <c r="AI11" i="74"/>
  <c r="AH11" i="74"/>
  <c r="AH10" i="74" s="1"/>
  <c r="AG11" i="74"/>
  <c r="AG10" i="74" s="1"/>
  <c r="AF11" i="74"/>
  <c r="AE11" i="74"/>
  <c r="AQ17" i="74"/>
  <c r="AR17" i="74"/>
  <c r="AS17" i="74"/>
  <c r="AT17" i="74"/>
  <c r="AP17" i="74"/>
  <c r="AO17" i="74"/>
  <c r="AN17" i="74"/>
  <c r="AL17" i="74"/>
  <c r="AK17" i="74"/>
  <c r="AJ17" i="74"/>
  <c r="AI17" i="74"/>
  <c r="AH17" i="74"/>
  <c r="AG17" i="74"/>
  <c r="AF17" i="74"/>
  <c r="AE17" i="74"/>
  <c r="AQ24" i="74"/>
  <c r="AR24" i="74"/>
  <c r="AS24" i="74"/>
  <c r="AT24" i="74"/>
  <c r="AP24" i="74"/>
  <c r="AO24" i="74"/>
  <c r="AN24" i="74"/>
  <c r="AL24" i="74"/>
  <c r="AK24" i="74"/>
  <c r="AJ24" i="74"/>
  <c r="AI24" i="74"/>
  <c r="AH24" i="74"/>
  <c r="AG24" i="74"/>
  <c r="AF24" i="74"/>
  <c r="AE24" i="74"/>
  <c r="AQ32" i="74"/>
  <c r="AR32" i="74"/>
  <c r="AS32" i="74"/>
  <c r="AT32" i="74"/>
  <c r="AP32" i="74"/>
  <c r="AO32" i="74"/>
  <c r="AN32" i="74"/>
  <c r="AL32" i="74"/>
  <c r="AK32" i="74"/>
  <c r="AJ32" i="74"/>
  <c r="AI32" i="74"/>
  <c r="AH32" i="74"/>
  <c r="AG32" i="74"/>
  <c r="AF32" i="74"/>
  <c r="AE32" i="74"/>
  <c r="AQ36" i="74"/>
  <c r="AR36" i="74"/>
  <c r="AS36" i="74"/>
  <c r="AT36" i="74"/>
  <c r="AP36" i="74"/>
  <c r="AO36" i="74"/>
  <c r="AN36" i="74"/>
  <c r="AL36" i="74"/>
  <c r="AK36" i="74"/>
  <c r="AJ36" i="74"/>
  <c r="AI36" i="74"/>
  <c r="AH36" i="74"/>
  <c r="AG36" i="74"/>
  <c r="AF36" i="74"/>
  <c r="AE36" i="74"/>
  <c r="N36" i="74"/>
  <c r="O36" i="74"/>
  <c r="P36" i="74"/>
  <c r="Q36" i="74"/>
  <c r="R36" i="74"/>
  <c r="U36" i="74"/>
  <c r="V36" i="74"/>
  <c r="W36" i="74"/>
  <c r="X36" i="74"/>
  <c r="M36" i="74"/>
  <c r="K36" i="74" s="1"/>
  <c r="N32" i="74"/>
  <c r="O32" i="74"/>
  <c r="P32" i="74"/>
  <c r="Q32" i="74"/>
  <c r="R32" i="74"/>
  <c r="U32" i="74"/>
  <c r="V32" i="74"/>
  <c r="W32" i="74"/>
  <c r="X32" i="74"/>
  <c r="M32" i="74"/>
  <c r="N24" i="74"/>
  <c r="O24" i="74"/>
  <c r="P24" i="74"/>
  <c r="Q24" i="74"/>
  <c r="R24" i="74"/>
  <c r="U24" i="74"/>
  <c r="V24" i="74"/>
  <c r="W24" i="74"/>
  <c r="X24" i="74"/>
  <c r="M24" i="74"/>
  <c r="N17" i="74"/>
  <c r="O17" i="74"/>
  <c r="P17" i="74"/>
  <c r="Q17" i="74"/>
  <c r="R17" i="74"/>
  <c r="U17" i="74"/>
  <c r="V17" i="74"/>
  <c r="W17" i="74"/>
  <c r="X17" i="74"/>
  <c r="M17" i="74"/>
  <c r="N11" i="74"/>
  <c r="O11" i="74"/>
  <c r="P11" i="74"/>
  <c r="Q11" i="74"/>
  <c r="R11" i="74"/>
  <c r="U11" i="74"/>
  <c r="V11" i="74"/>
  <c r="W11" i="74"/>
  <c r="X11" i="74"/>
  <c r="M11" i="74"/>
  <c r="AM13" i="74"/>
  <c r="AM14" i="74"/>
  <c r="AM15" i="74"/>
  <c r="AM16" i="74"/>
  <c r="AM18" i="74"/>
  <c r="AM19" i="74"/>
  <c r="AM20" i="74"/>
  <c r="AM21" i="74"/>
  <c r="AM22" i="74"/>
  <c r="AM23" i="74"/>
  <c r="AM25" i="74"/>
  <c r="AM26" i="74"/>
  <c r="AM27" i="74"/>
  <c r="AM28" i="74"/>
  <c r="AM29" i="74"/>
  <c r="AM30" i="74"/>
  <c r="AM31" i="74"/>
  <c r="AM33" i="74"/>
  <c r="AM34" i="74"/>
  <c r="AM35" i="74"/>
  <c r="AM37" i="74"/>
  <c r="AM38" i="74"/>
  <c r="AM39" i="74"/>
  <c r="AM40" i="74"/>
  <c r="AM41" i="74"/>
  <c r="AM42" i="74"/>
  <c r="AM43" i="74"/>
  <c r="AM44" i="74"/>
  <c r="AM45" i="74"/>
  <c r="AM12" i="74"/>
  <c r="T26" i="74"/>
  <c r="S26" i="74"/>
  <c r="S12" i="74"/>
  <c r="T12" i="74"/>
  <c r="S13" i="74"/>
  <c r="T13" i="74"/>
  <c r="S14" i="74"/>
  <c r="T14" i="74"/>
  <c r="S15" i="74"/>
  <c r="T15" i="74"/>
  <c r="S16" i="74"/>
  <c r="T16" i="74"/>
  <c r="S18" i="74"/>
  <c r="T18" i="74"/>
  <c r="S19" i="74"/>
  <c r="T19" i="74"/>
  <c r="S20" i="74"/>
  <c r="T20" i="74"/>
  <c r="S21" i="74"/>
  <c r="T21" i="74"/>
  <c r="S22" i="74"/>
  <c r="T22" i="74"/>
  <c r="S23" i="74"/>
  <c r="T23" i="74"/>
  <c r="S25" i="74"/>
  <c r="S24" i="74" s="1"/>
  <c r="T25" i="74"/>
  <c r="S27" i="74"/>
  <c r="T27" i="74"/>
  <c r="S28" i="74"/>
  <c r="T28" i="74"/>
  <c r="S29" i="74"/>
  <c r="T29" i="74"/>
  <c r="S30" i="74"/>
  <c r="T30" i="74"/>
  <c r="S31" i="74"/>
  <c r="T31" i="74"/>
  <c r="S33" i="74"/>
  <c r="T33" i="74"/>
  <c r="S34" i="74"/>
  <c r="T34" i="74"/>
  <c r="I34" i="74" s="1"/>
  <c r="S35" i="74"/>
  <c r="T35" i="74"/>
  <c r="S37" i="74"/>
  <c r="T37" i="74"/>
  <c r="S38" i="74"/>
  <c r="T38" i="74"/>
  <c r="S39" i="74"/>
  <c r="T39" i="74"/>
  <c r="S40" i="74"/>
  <c r="T40" i="74"/>
  <c r="S41" i="74"/>
  <c r="T41" i="74"/>
  <c r="S42" i="74"/>
  <c r="T42" i="74"/>
  <c r="S43" i="74"/>
  <c r="T43" i="74"/>
  <c r="S44" i="74"/>
  <c r="T44" i="74"/>
  <c r="S45" i="74"/>
  <c r="T45" i="74"/>
  <c r="K16" i="74"/>
  <c r="G16" i="74" s="1"/>
  <c r="L16" i="74"/>
  <c r="K18" i="74"/>
  <c r="L18" i="74"/>
  <c r="K19" i="74"/>
  <c r="L19" i="74"/>
  <c r="K20" i="74"/>
  <c r="L20" i="74"/>
  <c r="K21" i="74"/>
  <c r="L21" i="74"/>
  <c r="K22" i="74"/>
  <c r="L22" i="74"/>
  <c r="K23" i="74"/>
  <c r="L23" i="74"/>
  <c r="K25" i="74"/>
  <c r="L25" i="74"/>
  <c r="K26" i="74"/>
  <c r="L26" i="74"/>
  <c r="K27" i="74"/>
  <c r="L27" i="74"/>
  <c r="K28" i="74"/>
  <c r="G28" i="74" s="1"/>
  <c r="L28" i="74"/>
  <c r="K29" i="74"/>
  <c r="G29" i="74" s="1"/>
  <c r="L29" i="74"/>
  <c r="K30" i="74"/>
  <c r="L30" i="74"/>
  <c r="K31" i="74"/>
  <c r="L31" i="74"/>
  <c r="L32" i="74"/>
  <c r="K33" i="74"/>
  <c r="G33" i="74" s="1"/>
  <c r="L33" i="74"/>
  <c r="I33" i="74" s="1"/>
  <c r="K34" i="74"/>
  <c r="L34" i="74"/>
  <c r="K35" i="74"/>
  <c r="L35" i="74"/>
  <c r="K37" i="74"/>
  <c r="G37" i="74" s="1"/>
  <c r="L37" i="74"/>
  <c r="K38" i="74"/>
  <c r="G38" i="74" s="1"/>
  <c r="L38" i="74"/>
  <c r="K39" i="74"/>
  <c r="L39" i="74"/>
  <c r="K40" i="74"/>
  <c r="L40" i="74"/>
  <c r="K41" i="74"/>
  <c r="G41" i="74" s="1"/>
  <c r="L41" i="74"/>
  <c r="K42" i="74"/>
  <c r="L42" i="74"/>
  <c r="K43" i="74"/>
  <c r="L43" i="74"/>
  <c r="K44" i="74"/>
  <c r="L44" i="74"/>
  <c r="K45" i="74"/>
  <c r="L45" i="74"/>
  <c r="K12" i="74"/>
  <c r="G12" i="74" s="1"/>
  <c r="L12" i="74"/>
  <c r="K13" i="74"/>
  <c r="L13" i="74"/>
  <c r="K14" i="74"/>
  <c r="L14" i="74"/>
  <c r="K15" i="74"/>
  <c r="L15" i="74"/>
  <c r="K12" i="127"/>
  <c r="L12" i="127"/>
  <c r="N12" i="127"/>
  <c r="O12" i="127"/>
  <c r="P12" i="127"/>
  <c r="R12" i="127"/>
  <c r="S12" i="127"/>
  <c r="T12" i="127"/>
  <c r="U12" i="127"/>
  <c r="X12" i="127"/>
  <c r="Y12" i="127"/>
  <c r="Z12" i="127"/>
  <c r="AA12" i="127"/>
  <c r="AB12" i="127"/>
  <c r="AC12" i="127"/>
  <c r="AD12" i="127"/>
  <c r="AE12" i="127"/>
  <c r="AF12" i="127"/>
  <c r="AG12" i="127"/>
  <c r="K18" i="127"/>
  <c r="L18" i="127"/>
  <c r="N18" i="127"/>
  <c r="O18" i="127"/>
  <c r="P18" i="127"/>
  <c r="R18" i="127"/>
  <c r="S18" i="127"/>
  <c r="T18" i="127"/>
  <c r="U18" i="127"/>
  <c r="V18" i="127"/>
  <c r="W18" i="127"/>
  <c r="X18" i="127"/>
  <c r="Y18" i="127"/>
  <c r="Z18" i="127"/>
  <c r="AA18" i="127"/>
  <c r="AB18" i="127"/>
  <c r="AC18" i="127"/>
  <c r="AD18" i="127"/>
  <c r="AE18" i="127"/>
  <c r="AF18" i="127"/>
  <c r="AG18" i="127"/>
  <c r="K33" i="127"/>
  <c r="L33" i="127"/>
  <c r="N33" i="127"/>
  <c r="O33" i="127"/>
  <c r="P33" i="127"/>
  <c r="R33" i="127"/>
  <c r="S33" i="127"/>
  <c r="T33" i="127"/>
  <c r="U33" i="127"/>
  <c r="V33" i="127"/>
  <c r="W33" i="127"/>
  <c r="X33" i="127"/>
  <c r="Y33" i="127"/>
  <c r="Z33" i="127"/>
  <c r="AA33" i="127"/>
  <c r="AB33" i="127"/>
  <c r="AC33" i="127"/>
  <c r="AD33" i="127"/>
  <c r="AE33" i="127"/>
  <c r="AF33" i="127"/>
  <c r="AG33" i="127"/>
  <c r="K25" i="127"/>
  <c r="L25" i="127"/>
  <c r="N25" i="127"/>
  <c r="O25" i="127"/>
  <c r="P25" i="127"/>
  <c r="R25" i="127"/>
  <c r="S25" i="127"/>
  <c r="T25" i="127"/>
  <c r="U25" i="127"/>
  <c r="X25" i="127"/>
  <c r="Y25" i="127"/>
  <c r="Z25" i="127"/>
  <c r="AA25" i="127"/>
  <c r="AB25" i="127"/>
  <c r="AC25" i="127"/>
  <c r="AD25" i="127"/>
  <c r="AE25" i="127"/>
  <c r="AF25" i="127"/>
  <c r="AG25" i="127"/>
  <c r="K37" i="127"/>
  <c r="L37" i="127"/>
  <c r="N37" i="127"/>
  <c r="O37" i="127"/>
  <c r="P37" i="127"/>
  <c r="R37" i="127"/>
  <c r="S37" i="127"/>
  <c r="T37" i="127"/>
  <c r="U37" i="127"/>
  <c r="X37" i="127"/>
  <c r="Y37" i="127"/>
  <c r="Z37" i="127"/>
  <c r="AA37" i="127"/>
  <c r="AB37" i="127"/>
  <c r="AC37" i="127"/>
  <c r="AD37" i="127"/>
  <c r="AE37" i="127"/>
  <c r="AF37" i="127"/>
  <c r="AG37" i="127"/>
  <c r="Q17" i="127"/>
  <c r="M17" i="127"/>
  <c r="W16" i="127"/>
  <c r="V16" i="127"/>
  <c r="Q16" i="127"/>
  <c r="M16" i="127"/>
  <c r="M30" i="127"/>
  <c r="Q23" i="127"/>
  <c r="M23" i="127"/>
  <c r="W26" i="127"/>
  <c r="W25" i="127" s="1"/>
  <c r="V26" i="127"/>
  <c r="V25" i="127" s="1"/>
  <c r="Q26" i="127"/>
  <c r="M26" i="127"/>
  <c r="Q20" i="127"/>
  <c r="M20" i="127"/>
  <c r="Q24" i="127"/>
  <c r="M24" i="127"/>
  <c r="Q35" i="127"/>
  <c r="Q33" i="127" s="1"/>
  <c r="M35" i="127"/>
  <c r="M33" i="127" s="1"/>
  <c r="Q22" i="127"/>
  <c r="M22" i="127"/>
  <c r="W42" i="127"/>
  <c r="W37" i="127" s="1"/>
  <c r="V42" i="127"/>
  <c r="V37" i="127" s="1"/>
  <c r="Q42" i="127"/>
  <c r="Q37" i="127" s="1"/>
  <c r="M42" i="127"/>
  <c r="M37" i="127" s="1"/>
  <c r="Q29" i="127"/>
  <c r="M29" i="127"/>
  <c r="W14" i="127"/>
  <c r="V14" i="127"/>
  <c r="Q14" i="127"/>
  <c r="M14" i="127"/>
  <c r="Q13" i="127"/>
  <c r="M13" i="127"/>
  <c r="Q19" i="127"/>
  <c r="M19" i="127"/>
  <c r="J12" i="127"/>
  <c r="F12" i="127"/>
  <c r="H12" i="127"/>
  <c r="D12" i="127"/>
  <c r="J18" i="127"/>
  <c r="F18" i="127"/>
  <c r="H18" i="127"/>
  <c r="D18" i="127"/>
  <c r="J25" i="127"/>
  <c r="F25" i="127"/>
  <c r="H25" i="127"/>
  <c r="D25" i="127"/>
  <c r="J33" i="127"/>
  <c r="F33" i="127"/>
  <c r="H33" i="127"/>
  <c r="D33" i="127"/>
  <c r="J37" i="127"/>
  <c r="F37" i="127"/>
  <c r="H37" i="127"/>
  <c r="D37" i="127"/>
  <c r="L83" i="80" l="1"/>
  <c r="O10" i="74"/>
  <c r="G20" i="74"/>
  <c r="S36" i="74"/>
  <c r="G44" i="74"/>
  <c r="G40" i="74"/>
  <c r="I20" i="74"/>
  <c r="S11" i="74"/>
  <c r="I25" i="74"/>
  <c r="M10" i="74"/>
  <c r="AM36" i="74"/>
  <c r="AM17" i="74"/>
  <c r="AQ10" i="74"/>
  <c r="I38" i="74"/>
  <c r="AM24" i="74"/>
  <c r="S32" i="74"/>
  <c r="K24" i="74"/>
  <c r="I44" i="74"/>
  <c r="I40" i="74"/>
  <c r="T36" i="74"/>
  <c r="I27" i="74"/>
  <c r="T11" i="74"/>
  <c r="AM32" i="74"/>
  <c r="L11" i="74"/>
  <c r="V10" i="74"/>
  <c r="T32" i="74"/>
  <c r="I32" i="74" s="1"/>
  <c r="T17" i="74"/>
  <c r="L17" i="74"/>
  <c r="S17" i="74"/>
  <c r="S10" i="74" s="1"/>
  <c r="G14" i="74"/>
  <c r="G22" i="74"/>
  <c r="G31" i="74"/>
  <c r="AM11" i="74"/>
  <c r="I17" i="74"/>
  <c r="G36" i="74"/>
  <c r="G45" i="74"/>
  <c r="R10" i="74"/>
  <c r="I12" i="74"/>
  <c r="K17" i="74"/>
  <c r="K32" i="74"/>
  <c r="I37" i="74"/>
  <c r="G13" i="74"/>
  <c r="T24" i="74"/>
  <c r="X10" i="74"/>
  <c r="P10" i="74"/>
  <c r="AF10" i="74"/>
  <c r="AN10" i="74"/>
  <c r="AO10" i="74"/>
  <c r="G24" i="74"/>
  <c r="Q10" i="74"/>
  <c r="I21" i="74"/>
  <c r="L36" i="74"/>
  <c r="I36" i="74" s="1"/>
  <c r="AS10" i="74"/>
  <c r="K11" i="74"/>
  <c r="G21" i="74"/>
  <c r="I16" i="74"/>
  <c r="I39" i="74"/>
  <c r="I29" i="74"/>
  <c r="I23" i="74"/>
  <c r="I19" i="74"/>
  <c r="W10" i="74"/>
  <c r="AR10" i="74"/>
  <c r="G23" i="74"/>
  <c r="G19" i="74"/>
  <c r="L24" i="74"/>
  <c r="V12" i="127"/>
  <c r="V9" i="127" s="1"/>
  <c r="AA185" i="80"/>
  <c r="J221" i="80"/>
  <c r="J229" i="80"/>
  <c r="Y10" i="80"/>
  <c r="J86" i="80"/>
  <c r="Q10" i="80"/>
  <c r="J83" i="80"/>
  <c r="L13" i="80"/>
  <c r="L86" i="80"/>
  <c r="L140" i="80"/>
  <c r="L168" i="80"/>
  <c r="P10" i="80"/>
  <c r="X10" i="80"/>
  <c r="L43" i="80"/>
  <c r="L63" i="80"/>
  <c r="S10" i="80"/>
  <c r="AA10" i="80"/>
  <c r="J13" i="80"/>
  <c r="J63" i="80"/>
  <c r="J69" i="80"/>
  <c r="T10" i="80"/>
  <c r="J168" i="80"/>
  <c r="M10" i="80"/>
  <c r="U10" i="80"/>
  <c r="AC10" i="80"/>
  <c r="L93" i="80"/>
  <c r="J140" i="80"/>
  <c r="N10" i="80"/>
  <c r="V10" i="80"/>
  <c r="AD10" i="80"/>
  <c r="J119" i="80"/>
  <c r="J147" i="80"/>
  <c r="J185" i="80"/>
  <c r="L221" i="80"/>
  <c r="AB10" i="80"/>
  <c r="J93" i="80"/>
  <c r="L119" i="80"/>
  <c r="L147" i="80"/>
  <c r="L185" i="80"/>
  <c r="O10" i="80"/>
  <c r="W10" i="80"/>
  <c r="J43" i="80"/>
  <c r="R10" i="80"/>
  <c r="Z10" i="80"/>
  <c r="L69" i="80"/>
  <c r="W12" i="127"/>
  <c r="W9" i="127" s="1"/>
  <c r="Q18" i="127"/>
  <c r="Q12" i="127"/>
  <c r="M18" i="127"/>
  <c r="M25" i="127"/>
  <c r="M12" i="127"/>
  <c r="M9" i="127" s="1"/>
  <c r="Q25" i="127"/>
  <c r="AP10" i="74"/>
  <c r="AT10" i="74"/>
  <c r="AL10" i="74"/>
  <c r="AI10" i="74"/>
  <c r="AE10" i="74"/>
  <c r="AJ10" i="74"/>
  <c r="AK10" i="74"/>
  <c r="N10" i="74"/>
  <c r="U10" i="74"/>
  <c r="I45" i="74"/>
  <c r="I41" i="74"/>
  <c r="I28" i="74"/>
  <c r="G25" i="74"/>
  <c r="G15" i="74"/>
  <c r="I15" i="74"/>
  <c r="I14" i="74"/>
  <c r="I13" i="74"/>
  <c r="I43" i="74"/>
  <c r="I35" i="74"/>
  <c r="I31" i="74"/>
  <c r="G43" i="74"/>
  <c r="G39" i="74"/>
  <c r="G35" i="74"/>
  <c r="G27" i="74"/>
  <c r="I42" i="74"/>
  <c r="I30" i="74"/>
  <c r="I26" i="74"/>
  <c r="I22" i="74"/>
  <c r="I18" i="74"/>
  <c r="G42" i="74"/>
  <c r="G34" i="74"/>
  <c r="G30" i="74"/>
  <c r="G26" i="74"/>
  <c r="G18" i="74"/>
  <c r="AD9" i="127"/>
  <c r="N9" i="127"/>
  <c r="J9" i="127"/>
  <c r="Z9" i="127"/>
  <c r="R9" i="127"/>
  <c r="D9" i="127"/>
  <c r="AC9" i="127"/>
  <c r="U9" i="127"/>
  <c r="AG9" i="127"/>
  <c r="Y9" i="127"/>
  <c r="H9" i="127"/>
  <c r="AB9" i="127"/>
  <c r="T9" i="127"/>
  <c r="L9" i="127"/>
  <c r="AF9" i="127"/>
  <c r="X9" i="127"/>
  <c r="P9" i="127"/>
  <c r="F9" i="127"/>
  <c r="AA9" i="127"/>
  <c r="S9" i="127"/>
  <c r="K9" i="127"/>
  <c r="AE9" i="127"/>
  <c r="O9" i="127"/>
  <c r="I11" i="74" l="1"/>
  <c r="T10" i="74"/>
  <c r="AM10" i="74"/>
  <c r="L10" i="74"/>
  <c r="G17" i="74"/>
  <c r="G32" i="74"/>
  <c r="K10" i="74"/>
  <c r="G11" i="74"/>
  <c r="G10" i="74" s="1"/>
  <c r="I24" i="74"/>
  <c r="I10" i="74" s="1"/>
  <c r="L10" i="80"/>
  <c r="J10" i="80"/>
  <c r="Q9" i="127"/>
  <c r="J33" i="126" l="1"/>
  <c r="D33" i="126" s="1"/>
  <c r="J32" i="126"/>
  <c r="D32" i="126" s="1"/>
  <c r="J31" i="126"/>
  <c r="D31" i="126" s="1"/>
  <c r="J42" i="126"/>
  <c r="D42" i="126" s="1"/>
  <c r="J43" i="126"/>
  <c r="D43" i="126" s="1"/>
  <c r="J41" i="126"/>
  <c r="D41" i="126" s="1"/>
  <c r="J40" i="126"/>
  <c r="D40" i="126" s="1"/>
  <c r="J39" i="126"/>
  <c r="D39" i="126" s="1"/>
  <c r="J38" i="126"/>
  <c r="D38" i="126" s="1"/>
  <c r="J37" i="126"/>
  <c r="J35" i="126"/>
  <c r="D35" i="126" s="1"/>
  <c r="J29" i="126"/>
  <c r="D29" i="126" s="1"/>
  <c r="J28" i="126"/>
  <c r="D28" i="126" s="1"/>
  <c r="J27" i="126"/>
  <c r="D27" i="126" s="1"/>
  <c r="J26" i="126"/>
  <c r="J25" i="126"/>
  <c r="D25" i="126" s="1"/>
  <c r="J24" i="126"/>
  <c r="J23" i="126"/>
  <c r="D23" i="126" s="1"/>
  <c r="J21" i="126"/>
  <c r="D21" i="126" s="1"/>
  <c r="J20" i="126"/>
  <c r="D20" i="126" s="1"/>
  <c r="J19" i="126"/>
  <c r="D19" i="126" s="1"/>
  <c r="J18" i="126"/>
  <c r="D18" i="126" s="1"/>
  <c r="J17" i="126"/>
  <c r="D17" i="126" s="1"/>
  <c r="J16" i="126"/>
  <c r="J15" i="126" s="1"/>
  <c r="J11" i="126"/>
  <c r="D11" i="126" s="1"/>
  <c r="J12" i="126"/>
  <c r="D12" i="126" s="1"/>
  <c r="J13" i="126"/>
  <c r="D13" i="126" s="1"/>
  <c r="J14" i="126"/>
  <c r="D14" i="126" s="1"/>
  <c r="J10" i="126"/>
  <c r="D10" i="126" s="1"/>
  <c r="D37" i="126"/>
  <c r="D36" i="126"/>
  <c r="D24" i="126"/>
  <c r="K34" i="126"/>
  <c r="L34" i="126"/>
  <c r="M34" i="126"/>
  <c r="N34" i="126"/>
  <c r="O34" i="126"/>
  <c r="P34" i="126"/>
  <c r="Q34" i="126"/>
  <c r="R34" i="126"/>
  <c r="S34" i="126"/>
  <c r="T34" i="126"/>
  <c r="U34" i="126"/>
  <c r="V34" i="126"/>
  <c r="W34" i="126"/>
  <c r="X34" i="126"/>
  <c r="Y34" i="126"/>
  <c r="Z34" i="126"/>
  <c r="AA34" i="126"/>
  <c r="AE34" i="126"/>
  <c r="AF34" i="126"/>
  <c r="AG34" i="126"/>
  <c r="AH34" i="126"/>
  <c r="F34" i="126"/>
  <c r="H34" i="126"/>
  <c r="K30" i="126"/>
  <c r="L30" i="126"/>
  <c r="M30" i="126"/>
  <c r="N30" i="126"/>
  <c r="O30" i="126"/>
  <c r="P30" i="126"/>
  <c r="Q30" i="126"/>
  <c r="R30" i="126"/>
  <c r="S30" i="126"/>
  <c r="T30" i="126"/>
  <c r="U30" i="126"/>
  <c r="V30" i="126"/>
  <c r="W30" i="126"/>
  <c r="X30" i="126"/>
  <c r="Y30" i="126"/>
  <c r="Z30" i="126"/>
  <c r="AA30" i="126"/>
  <c r="AE30" i="126"/>
  <c r="AF30" i="126"/>
  <c r="AG30" i="126"/>
  <c r="AH30" i="126"/>
  <c r="F30" i="126"/>
  <c r="H30" i="126"/>
  <c r="K22" i="126"/>
  <c r="L22" i="126"/>
  <c r="M22" i="126"/>
  <c r="N22" i="126"/>
  <c r="O22" i="126"/>
  <c r="P22" i="126"/>
  <c r="Q22" i="126"/>
  <c r="R22" i="126"/>
  <c r="S22" i="126"/>
  <c r="T22" i="126"/>
  <c r="U22" i="126"/>
  <c r="V22" i="126"/>
  <c r="W22" i="126"/>
  <c r="X22" i="126"/>
  <c r="Y22" i="126"/>
  <c r="Z22" i="126"/>
  <c r="AA22" i="126"/>
  <c r="AE22" i="126"/>
  <c r="AF22" i="126"/>
  <c r="AG22" i="126"/>
  <c r="AH22" i="126"/>
  <c r="F22" i="126"/>
  <c r="H22" i="126"/>
  <c r="K15" i="126"/>
  <c r="L15" i="126"/>
  <c r="M15" i="126"/>
  <c r="N15" i="126"/>
  <c r="O15" i="126"/>
  <c r="P15" i="126"/>
  <c r="Q15" i="126"/>
  <c r="R15" i="126"/>
  <c r="S15" i="126"/>
  <c r="T15" i="126"/>
  <c r="U15" i="126"/>
  <c r="V15" i="126"/>
  <c r="W15" i="126"/>
  <c r="X15" i="126"/>
  <c r="Y15" i="126"/>
  <c r="Z15" i="126"/>
  <c r="AA15" i="126"/>
  <c r="AE15" i="126"/>
  <c r="AF15" i="126"/>
  <c r="AG15" i="126"/>
  <c r="AH15" i="126"/>
  <c r="F15" i="126"/>
  <c r="H15" i="126"/>
  <c r="K9" i="126"/>
  <c r="L9" i="126"/>
  <c r="M9" i="126"/>
  <c r="N9" i="126"/>
  <c r="O9" i="126"/>
  <c r="P9" i="126"/>
  <c r="Q9" i="126"/>
  <c r="R9" i="126"/>
  <c r="S9" i="126"/>
  <c r="T9" i="126"/>
  <c r="U9" i="126"/>
  <c r="V9" i="126"/>
  <c r="W9" i="126"/>
  <c r="X9" i="126"/>
  <c r="Y9" i="126"/>
  <c r="Z9" i="126"/>
  <c r="AA9" i="126"/>
  <c r="AE9" i="126"/>
  <c r="AF9" i="126"/>
  <c r="AG9" i="126"/>
  <c r="AH9" i="126"/>
  <c r="F9" i="126"/>
  <c r="H9" i="126"/>
  <c r="N8" i="126" l="1"/>
  <c r="M8" i="126"/>
  <c r="D16" i="126"/>
  <c r="T8" i="126"/>
  <c r="Z8" i="126"/>
  <c r="AE8" i="126"/>
  <c r="Y8" i="126"/>
  <c r="L8" i="126"/>
  <c r="AA8" i="126"/>
  <c r="W8" i="126"/>
  <c r="K8" i="126"/>
  <c r="O8" i="126"/>
  <c r="AG8" i="126"/>
  <c r="AH8" i="126"/>
  <c r="X8" i="126"/>
  <c r="V8" i="126"/>
  <c r="U8" i="126"/>
  <c r="J30" i="126"/>
  <c r="J34" i="126"/>
  <c r="J22" i="126"/>
  <c r="D26" i="126"/>
  <c r="J9" i="126"/>
  <c r="F8" i="126"/>
  <c r="Q8" i="126"/>
  <c r="D30" i="126"/>
  <c r="AF8" i="126"/>
  <c r="P8" i="126"/>
  <c r="D34" i="126"/>
  <c r="D22" i="126"/>
  <c r="D15" i="126"/>
  <c r="D9" i="126"/>
  <c r="R8" i="126"/>
  <c r="S8" i="126"/>
  <c r="H8" i="126"/>
  <c r="J8" i="126" l="1"/>
  <c r="D8" i="126"/>
  <c r="G18" i="129" l="1"/>
  <c r="G9" i="129" s="1"/>
  <c r="E18" i="129"/>
  <c r="E9" i="129" s="1"/>
  <c r="C18" i="129"/>
  <c r="C9" i="129" s="1"/>
</calcChain>
</file>

<file path=xl/sharedStrings.xml><?xml version="1.0" encoding="utf-8"?>
<sst xmlns="http://schemas.openxmlformats.org/spreadsheetml/2006/main" count="1998" uniqueCount="783">
  <si>
    <t>x</t>
  </si>
  <si>
    <t>16</t>
  </si>
  <si>
    <t>15</t>
  </si>
  <si>
    <t>14</t>
  </si>
  <si>
    <t>13</t>
  </si>
  <si>
    <t>12</t>
  </si>
  <si>
    <t>11</t>
  </si>
  <si>
    <t>10</t>
  </si>
  <si>
    <t>&lt;14</t>
  </si>
  <si>
    <t>Б</t>
  </si>
  <si>
    <t>А</t>
  </si>
  <si>
    <t>Бусад</t>
  </si>
  <si>
    <t>Эмэгтэй</t>
  </si>
  <si>
    <t>Мэргэжлийн сургалт</t>
  </si>
  <si>
    <t>Мэргэжлийн боловсрол</t>
  </si>
  <si>
    <t>Техникийн боловсрол</t>
  </si>
  <si>
    <t>Нас</t>
  </si>
  <si>
    <t>МД</t>
  </si>
  <si>
    <t xml:space="preserve">1 жил </t>
  </si>
  <si>
    <t>2.5 жил</t>
  </si>
  <si>
    <t>1.5 жил</t>
  </si>
  <si>
    <t>3 жил</t>
  </si>
  <si>
    <t>III курс</t>
  </si>
  <si>
    <t>II курс</t>
  </si>
  <si>
    <t>I курс</t>
  </si>
  <si>
    <t xml:space="preserve">Эмэгтэй </t>
  </si>
  <si>
    <t xml:space="preserve">Гэрээ, захиалгаар </t>
  </si>
  <si>
    <t>Төгсөх ангид суралцагчид</t>
  </si>
  <si>
    <t>Шинээр элсэгчид</t>
  </si>
  <si>
    <t>Сэтгэцийн</t>
  </si>
  <si>
    <t>Хөдөлгөөний</t>
  </si>
  <si>
    <t>Сонсголын</t>
  </si>
  <si>
    <t>Ярианы</t>
  </si>
  <si>
    <t>Харааны</t>
  </si>
  <si>
    <t>Хөгжлийн бэрхшээлтэй суралцагчид</t>
  </si>
  <si>
    <t>Нягтлан бодогч</t>
  </si>
  <si>
    <t>х</t>
  </si>
  <si>
    <t xml:space="preserve">Эмэгтэй     </t>
  </si>
  <si>
    <t>Хосмог сургалтад суралцагчид</t>
  </si>
  <si>
    <t>Оройгоор суралцагчид</t>
  </si>
  <si>
    <t>Үйлчлэгч</t>
  </si>
  <si>
    <t>Жижүүр</t>
  </si>
  <si>
    <t>Нярав</t>
  </si>
  <si>
    <t>Санхтехникч</t>
  </si>
  <si>
    <t>Эмч</t>
  </si>
  <si>
    <t xml:space="preserve">Yндсэн багш </t>
  </si>
  <si>
    <t>Нийгмийн ажилтан</t>
  </si>
  <si>
    <t>Хөдөлмөрийн аюулгүй байдал эрүүл ахуй хариуцсан ажилтан</t>
  </si>
  <si>
    <t>Цахим тоног төхөөрөмж, мэдээллийн сан, сүлжээ хариуцсан ажилтан</t>
  </si>
  <si>
    <t>Дэд захирал</t>
  </si>
  <si>
    <t>Захирал</t>
  </si>
  <si>
    <t xml:space="preserve">Эмэгтэй  </t>
  </si>
  <si>
    <t>Нийгмийн түншлэл хариуцсан ажилтан</t>
  </si>
  <si>
    <t>1-3 сар</t>
  </si>
  <si>
    <t>4-6 сар</t>
  </si>
  <si>
    <t>1 сар хүртэлх</t>
  </si>
  <si>
    <t xml:space="preserve"> 2.5 жил</t>
  </si>
  <si>
    <t xml:space="preserve"> 1 жил</t>
  </si>
  <si>
    <t xml:space="preserve">Дотоод хяналт, чанарын үнэлгээ хариуцсан ажилтан </t>
  </si>
  <si>
    <t>Хувийн зардлаар</t>
  </si>
  <si>
    <t>40&lt;</t>
  </si>
  <si>
    <t>Хөгжлийн бэрхшээлтэй шинээр элсэгчид</t>
  </si>
  <si>
    <t>Сургалтын төлбөрийн эх үүсвэр</t>
  </si>
  <si>
    <t>Арга зүйч</t>
  </si>
  <si>
    <t>A</t>
  </si>
  <si>
    <t>Ажил хийгч иргэнээс</t>
  </si>
  <si>
    <t>Хөдөлмөр эрхлэлтийн сургалтад суралцагчид</t>
  </si>
  <si>
    <t>Өдрийн ангид суралцагчид</t>
  </si>
  <si>
    <t>Сургалтын албаны дарга</t>
  </si>
  <si>
    <t>Бүгд</t>
  </si>
  <si>
    <t>Аймаг, нийслэл</t>
  </si>
  <si>
    <t>Баруун бүс</t>
  </si>
  <si>
    <t>Баян-Өлгий</t>
  </si>
  <si>
    <t>Говь-Алтай</t>
  </si>
  <si>
    <t>Завхан</t>
  </si>
  <si>
    <t>Увс</t>
  </si>
  <si>
    <t>Ховд</t>
  </si>
  <si>
    <t>Хангайн бүс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</si>
  <si>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</si>
  <si>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</si>
  <si>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</si>
  <si>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</si>
  <si>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</si>
  <si>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</si>
  <si>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Төвийн бүс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</si>
  <si>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</si>
  <si>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</si>
  <si>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</si>
  <si>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</si>
  <si>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</si>
  <si>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</si>
  <si>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</si>
  <si>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Зүүн бүс</t>
  </si>
  <si>
    <t>Дорнод</t>
  </si>
  <si>
    <t>Сүхбаатар</t>
  </si>
  <si>
    <t>Хэнтий</t>
  </si>
  <si>
    <t>Улаанбаатар</t>
  </si>
  <si>
    <t xml:space="preserve">   Багануур</t>
  </si>
  <si>
    <t xml:space="preserve">   Багахангай</t>
  </si>
  <si>
    <t xml:space="preserve">   Баянгол</t>
  </si>
  <si>
    <t xml:space="preserve">   Баянзүрх</t>
  </si>
  <si>
    <t xml:space="preserve">   Налайх</t>
  </si>
  <si>
    <t xml:space="preserve">   Сонгинохайрхан</t>
  </si>
  <si>
    <t xml:space="preserve">   Сүхбаатар</t>
  </si>
  <si>
    <t xml:space="preserve">   Чингэлтэй</t>
  </si>
  <si>
    <t xml:space="preserve">   Хан-Уул</t>
  </si>
  <si>
    <t xml:space="preserve">Бүгд </t>
  </si>
  <si>
    <t>Нийт суралцагчид</t>
  </si>
  <si>
    <t>Хавсарсан</t>
  </si>
  <si>
    <r>
      <rPr>
        <b/>
        <sz val="10"/>
        <rFont val="Arial"/>
        <family val="2"/>
      </rPr>
      <t>Бүгд</t>
    </r>
    <r>
      <rPr>
        <b/>
        <i/>
        <sz val="10"/>
        <rFont val="Arial"/>
        <family val="2"/>
      </rPr>
      <t xml:space="preserve"> </t>
    </r>
  </si>
  <si>
    <t>Тухайн жилд суурь боловсрол эзэмшигчдээс</t>
  </si>
  <si>
    <t>Тухайн жилд бүрэн дунд боловсрол эзэмшигчдээс</t>
  </si>
  <si>
    <t>Тухайн жилд мэргэжлийн боловсрол эзэмшигчдээс</t>
  </si>
  <si>
    <t>Тухайн жилд техникийн боловсрол эзэмшигчдээс</t>
  </si>
  <si>
    <t>Тухайн жилд дээд боловсрол эзэмшигчдээс</t>
  </si>
  <si>
    <t>Ажиллагчдаас</t>
  </si>
  <si>
    <t>Цэргийн алба хаагчдаас</t>
  </si>
  <si>
    <t>Хорих ангид ял эдлэгчдээс</t>
  </si>
  <si>
    <t>Ажилгүй иргэдээс</t>
  </si>
  <si>
    <t>Сургалтын хэлбэр</t>
  </si>
  <si>
    <t>Мэргэжлийн боловсрол /2.5 жил/</t>
  </si>
  <si>
    <t>Нийт ажиллагчид</t>
  </si>
  <si>
    <t>Хөгжлийн бэрхшээлтэй ажиллагчид</t>
  </si>
  <si>
    <t>Үндсэн захиргаа</t>
  </si>
  <si>
    <t>Гадаадын иргэн</t>
  </si>
  <si>
    <t>Yзүүлэлт</t>
  </si>
  <si>
    <t>Дотуур байрны багш</t>
  </si>
  <si>
    <t>Номын сангийн ажилтан</t>
  </si>
  <si>
    <t>Цагийн багш</t>
  </si>
  <si>
    <t>Багшлах эрхтэй багшийн тоо</t>
  </si>
  <si>
    <t>Сургалтын байгууллагын хэв шинж</t>
  </si>
  <si>
    <t>Сургалтын байгууллагын ангилал</t>
  </si>
  <si>
    <t>Өмчийн хэлбэр</t>
  </si>
  <si>
    <t>Магадлан итгэмжлэгдсэн</t>
  </si>
  <si>
    <t>Политехник коллеж</t>
  </si>
  <si>
    <t>Мэргэжлийн сургалт-үйлдвэрлэлийн төв</t>
  </si>
  <si>
    <t xml:space="preserve">Төрийн </t>
  </si>
  <si>
    <t>Байгууллага</t>
  </si>
  <si>
    <t>Хөдөлмөр эрхлэлтийн сургалтын төв</t>
  </si>
  <si>
    <t>Хөдөлмөр эрхлэлтийн боловсролын төв</t>
  </si>
  <si>
    <t>Тусгай хэрэгцээт боловсролын сургалтын байгууллага</t>
  </si>
  <si>
    <t xml:space="preserve">Олон улсын </t>
  </si>
  <si>
    <t>Дотоодын</t>
  </si>
  <si>
    <t>Нийт дотуур байр</t>
  </si>
  <si>
    <t>Дотуур байранд амьдрах хүсэлт гаргасан суралцагчид</t>
  </si>
  <si>
    <t>Дотуур байранд амьдарч буй суралцагчид</t>
  </si>
  <si>
    <t>Төвлөрсөн шугамд холбогдсон</t>
  </si>
  <si>
    <t>Нийт сургалтын байгууллага</t>
  </si>
  <si>
    <t>Нүхэн жорлон</t>
  </si>
  <si>
    <t>Үндсэн багш</t>
  </si>
  <si>
    <t>Гэрээгээр ажиллагчид</t>
  </si>
  <si>
    <t xml:space="preserve">Хагас өнчин суралцагчид </t>
  </si>
  <si>
    <t xml:space="preserve">Бүтэн өнчин суралцагчид           </t>
  </si>
  <si>
    <t>Хувийн</t>
  </si>
  <si>
    <t>Салбар, мэргэжил</t>
  </si>
  <si>
    <r>
      <t xml:space="preserve">Насны бүлгээр </t>
    </r>
    <r>
      <rPr>
        <b/>
        <i/>
        <sz val="10"/>
        <rFont val="Arial"/>
        <family val="2"/>
      </rPr>
      <t>мөр9=мөр(10:14)</t>
    </r>
  </si>
  <si>
    <t>Хүйсээр ангилагдсан</t>
  </si>
  <si>
    <t>Хичээл зааж буй түвшин</t>
  </si>
  <si>
    <t>Сургалтын хөтөлбөр</t>
  </si>
  <si>
    <t>Техникийн боловсролд</t>
  </si>
  <si>
    <t>Мэргэжлийн боловсролд</t>
  </si>
  <si>
    <t>Мэргэжлийн сургалтын байгууллага</t>
  </si>
  <si>
    <t xml:space="preserve">Үйлдвэрлэлийн харьяалалтай сургалтын төв </t>
  </si>
  <si>
    <t>Цахилгаан халаагуур</t>
  </si>
  <si>
    <t>Лаборатори</t>
  </si>
  <si>
    <t>Дадлагын газар, сургалтын талбай</t>
  </si>
  <si>
    <t>Туршилт, үйлдвэрлэлийн цех</t>
  </si>
  <si>
    <t>Биеийн тамир, спортын заал</t>
  </si>
  <si>
    <t>Тэргэнцэртэй иргэд явах зориулалтын зам</t>
  </si>
  <si>
    <t>Бие даасан уурын зуух</t>
  </si>
  <si>
    <t>Нам даралтын зуух</t>
  </si>
  <si>
    <t>Ариун цэврийн байгууламж</t>
  </si>
  <si>
    <t>Сургалтад ашиглаж байгаа компьютер</t>
  </si>
  <si>
    <t>Зөөврийн компьютер</t>
  </si>
  <si>
    <t>Сургалтад ашиглаж байгаа интернэт</t>
  </si>
  <si>
    <t>Гал тогооны зориулалтын өрөө</t>
  </si>
  <si>
    <t>Номын сан</t>
  </si>
  <si>
    <t>Угаалга, хатаалгын өрөө</t>
  </si>
  <si>
    <t>Хичээл давтах өрөө</t>
  </si>
  <si>
    <t>Амралт, чөлөөт цаг өнгөрүүлэх танхим</t>
  </si>
  <si>
    <t>Гар угаах өрөө</t>
  </si>
  <si>
    <t>Хөгжлийн бэрхшээлийн хэлбэрээр</t>
  </si>
  <si>
    <t>А.Үндсэн мэдээлэл</t>
  </si>
  <si>
    <t>Дизель станц</t>
  </si>
  <si>
    <t>Төвлөрсөн систем</t>
  </si>
  <si>
    <t>Сэргээгдэх эрчим хүч</t>
  </si>
  <si>
    <t>Цахилгаан эрчим хүчний эх үүсвэр</t>
  </si>
  <si>
    <t>Халаалтын эх үүсвэр</t>
  </si>
  <si>
    <t>Төвлөрсөн шугам сүлжээнд холбогдсон</t>
  </si>
  <si>
    <t>Соруулдаг бохир усны цооног болон битүү тунгаагуур</t>
  </si>
  <si>
    <t xml:space="preserve">Сэргээгдэх эрчим хүч </t>
  </si>
  <si>
    <t>Усанд орох өрөө</t>
  </si>
  <si>
    <t xml:space="preserve">   30 хүртэлх</t>
  </si>
  <si>
    <t xml:space="preserve">   30-39</t>
  </si>
  <si>
    <t xml:space="preserve">   40-49</t>
  </si>
  <si>
    <t xml:space="preserve">   50-59</t>
  </si>
  <si>
    <t xml:space="preserve">   60, түүнээс дээш</t>
  </si>
  <si>
    <t xml:space="preserve">   Доктор</t>
  </si>
  <si>
    <t xml:space="preserve">   Магистр</t>
  </si>
  <si>
    <t xml:space="preserve">   Бакалавр</t>
  </si>
  <si>
    <t xml:space="preserve">   Дипломын дээд</t>
  </si>
  <si>
    <t xml:space="preserve">   Зөвлөх</t>
  </si>
  <si>
    <t xml:space="preserve">   Тэргүүлэх</t>
  </si>
  <si>
    <t xml:space="preserve">   Заах аргач</t>
  </si>
  <si>
    <t xml:space="preserve">   Мастер багш</t>
  </si>
  <si>
    <t xml:space="preserve">   Ахлах багш</t>
  </si>
  <si>
    <t xml:space="preserve">   Багш</t>
  </si>
  <si>
    <t xml:space="preserve">   Дадлагажигч багш</t>
  </si>
  <si>
    <t xml:space="preserve">   Гадаадад</t>
  </si>
  <si>
    <t xml:space="preserve">   Дотоодод</t>
  </si>
  <si>
    <t>1, түүнээс дээш сар</t>
  </si>
  <si>
    <t>1-3 хоног</t>
  </si>
  <si>
    <t xml:space="preserve">4-10 хоног </t>
  </si>
  <si>
    <t>11-29 хоног</t>
  </si>
  <si>
    <t>ТЕХНИКИЙН БОЛОН МЭРГЭЖЛИЙН БОЛОВСРОЛ, СУРГАЛТЫН БАЙГУУЛЛАГЫН</t>
  </si>
  <si>
    <t xml:space="preserve">  ТЕХНИКИЙН БОЛОН МЭРГЭЖЛИЙН БОЛОВСРОЛ, СУРГАЛТЫН БАЙГУУЛЛАГЫН </t>
  </si>
  <si>
    <t xml:space="preserve"> ТЕХНИКИЙН БОЛОН МЭРГЭЖЛИЙН БОЛОВСРОЛ, СУРГАЛТЫН БАЙГУУЛЛАГАД</t>
  </si>
  <si>
    <t>ТЕХНИКИЙН БОЛОН МЭРГЭЖЛИЙН БОЛОВСРОЛ, СУРГАЛТЫН БАЙГУУЛЛАГАД</t>
  </si>
  <si>
    <t xml:space="preserve">ТЕХНИКИЙН БОЛОН МЭРГЭЖЛИЙН БОЛОВСРОЛ, СУРГАЛТЫН БАЙГУУЛЛАГАД </t>
  </si>
  <si>
    <t xml:space="preserve"> ТЕХНИКИЙН БОЛОН МЭРГЭЖЛИЙН БОЛОВСРОЛ, СУРГАЛТЫН БАЙГУУЛЛАГАД </t>
  </si>
  <si>
    <t>/Тоо/</t>
  </si>
  <si>
    <t>Сургалтын жилийн дундаж төлбөр /мян.төг/</t>
  </si>
  <si>
    <t>Улсын төсвийн санхүүжилтээр</t>
  </si>
  <si>
    <t>Төрийн</t>
  </si>
  <si>
    <t>Өмчийн</t>
  </si>
  <si>
    <t>Өмчийн оролцоотой</t>
  </si>
  <si>
    <t>Хамтарсан</t>
  </si>
  <si>
    <t>Орон нутгийн</t>
  </si>
  <si>
    <t xml:space="preserve">   1 жил хүртэл</t>
  </si>
  <si>
    <t xml:space="preserve">   2-5 жил</t>
  </si>
  <si>
    <t xml:space="preserve">   6-10 жил</t>
  </si>
  <si>
    <t xml:space="preserve">   11-15 жил</t>
  </si>
  <si>
    <t xml:space="preserve">   16-20 жил</t>
  </si>
  <si>
    <t xml:space="preserve">   21-25 жил</t>
  </si>
  <si>
    <t xml:space="preserve">   26, түүнээс дээш жил</t>
  </si>
  <si>
    <t>Монгол Улсын иргэний</t>
  </si>
  <si>
    <t>Гадаадтай хамтарсан</t>
  </si>
  <si>
    <t>Гадаад улсын</t>
  </si>
  <si>
    <t xml:space="preserve">   Хан-Уул-4</t>
  </si>
  <si>
    <t xml:space="preserve">   Сонгинохайрхан-1</t>
  </si>
  <si>
    <t xml:space="preserve">   Баянзүрх-1</t>
  </si>
  <si>
    <t xml:space="preserve">   Налайх-1</t>
  </si>
  <si>
    <t xml:space="preserve">   Сүхбаатар-4</t>
  </si>
  <si>
    <t xml:space="preserve">   Баянгол-4</t>
  </si>
  <si>
    <t>Баян-Өлгий-1</t>
  </si>
  <si>
    <t>Говь-Алтай-1</t>
  </si>
  <si>
    <t>Завхан-3</t>
  </si>
  <si>
    <t>Увс-1</t>
  </si>
  <si>
    <t>Ховд-1</t>
  </si>
  <si>
    <t>Архангай-1</t>
  </si>
  <si>
    <t>Баянхонгор-1</t>
  </si>
  <si>
    <t>Булган-2</t>
  </si>
  <si>
    <t>Орхон-1</t>
  </si>
  <si>
    <t>Өвөрхангай-1</t>
  </si>
  <si>
    <t>Хөвсгөл-1</t>
  </si>
  <si>
    <t>Говьсүмбэр-1</t>
  </si>
  <si>
    <t xml:space="preserve">  Дархан-Уул-3</t>
  </si>
  <si>
    <t xml:space="preserve">  Дорноговь-2</t>
  </si>
  <si>
    <t>Дундговь-1</t>
  </si>
  <si>
    <t>Өмнөговь-1</t>
  </si>
  <si>
    <t>Сэлэнгэ-3</t>
  </si>
  <si>
    <t>Төв-4</t>
  </si>
  <si>
    <t>Дорнод-2</t>
  </si>
  <si>
    <t>Сүхбаатар-1</t>
  </si>
  <si>
    <t>Хэнтий-2</t>
  </si>
  <si>
    <t>Бүгд -49</t>
  </si>
  <si>
    <t xml:space="preserve">     Төрийн -43</t>
  </si>
  <si>
    <t>Хувийн -6</t>
  </si>
  <si>
    <t>Бүгд мөр1=мөр(2+3+...)</t>
  </si>
  <si>
    <t>1. Боловсролын салбар</t>
  </si>
  <si>
    <t>ET2643-28</t>
  </si>
  <si>
    <t>Техникийн солонгос хэлний орчуулагч</t>
  </si>
  <si>
    <t>2. Соёл, урлагийн салбар</t>
  </si>
  <si>
    <t>AB2653-15</t>
  </si>
  <si>
    <t>Ардын бүжгийн бүжигчин</t>
  </si>
  <si>
    <t>AM2652-11</t>
  </si>
  <si>
    <t>Ардын гоцлол хөгжимчин</t>
  </si>
  <si>
    <t>АО3521-23</t>
  </si>
  <si>
    <t>Дуу хөгжим, чимэглэлийн найруулагч</t>
  </si>
  <si>
    <t>AD7532-27</t>
  </si>
  <si>
    <t>Хувцасны дизайнч</t>
  </si>
  <si>
    <t>AD3432-11</t>
  </si>
  <si>
    <t>Хувцас загвар зохион бүтээгч</t>
  </si>
  <si>
    <t>AM2652-27</t>
  </si>
  <si>
    <t>Эстрадын хөгжимчин</t>
  </si>
  <si>
    <t>AA2655-17</t>
  </si>
  <si>
    <t>Циркийн жүжигчин</t>
  </si>
  <si>
    <t>AM2652-21</t>
  </si>
  <si>
    <t>Чавхдаст хөгжмийн хөгжимчин</t>
  </si>
  <si>
    <t>АО7215-14</t>
  </si>
  <si>
    <t xml:space="preserve">Тайзны ажилтан </t>
  </si>
  <si>
    <t>AD3432-29</t>
  </si>
  <si>
    <t xml:space="preserve">Чимэглэх урлаг </t>
  </si>
  <si>
    <t>AD7321-11</t>
  </si>
  <si>
    <t>Хэвлэлийн график дизайнч</t>
  </si>
  <si>
    <t>AM7313-28</t>
  </si>
  <si>
    <t>Сийлбэрчин</t>
  </si>
  <si>
    <t>AM7313-39</t>
  </si>
  <si>
    <t xml:space="preserve">Монгол дархан </t>
  </si>
  <si>
    <t>АМ7522-22</t>
  </si>
  <si>
    <t>Нарийн мужаан</t>
  </si>
  <si>
    <t>AD3432-18</t>
  </si>
  <si>
    <t>Интерьер дизайнч</t>
  </si>
  <si>
    <t>AM7317-11</t>
  </si>
  <si>
    <t>Бэлэг дурсгалын зүйл урлаач</t>
  </si>
  <si>
    <t>AP2651-11</t>
  </si>
  <si>
    <t>Зураач</t>
  </si>
  <si>
    <t>AM7316-15</t>
  </si>
  <si>
    <t>Зураач-чимэглэлч</t>
  </si>
  <si>
    <t>АР2651-39</t>
  </si>
  <si>
    <t>Монгол зургийн зураач</t>
  </si>
  <si>
    <t>AB2653-18</t>
  </si>
  <si>
    <t>Сонгодог бүжгийн бүжигчин</t>
  </si>
  <si>
    <t>AD3432-27</t>
  </si>
  <si>
    <t>Орчны дизайнч</t>
  </si>
  <si>
    <t>AD3432-28</t>
  </si>
  <si>
    <t>Үйлдвэрлэлийн график дизайнч</t>
  </si>
  <si>
    <t>AM2652-23</t>
  </si>
  <si>
    <t>AM2652-24</t>
  </si>
  <si>
    <t xml:space="preserve"> Үндэсний найрал хөгжмийн хөгжимчин </t>
  </si>
  <si>
    <t>AM7313-15</t>
  </si>
  <si>
    <t>Дархан үнэт эдлэлийн</t>
  </si>
  <si>
    <t>AM7318-24</t>
  </si>
  <si>
    <t>Арьсаар гар урлалын зүйл урлаач</t>
  </si>
  <si>
    <t>AD3432-15</t>
  </si>
  <si>
    <t>Засал чимэглэлийн дизайнч</t>
  </si>
  <si>
    <t>AC3431-14</t>
  </si>
  <si>
    <t>Фото зурагчин</t>
  </si>
  <si>
    <t>AM2652-18</t>
  </si>
  <si>
    <t>Төгөлдөр хуурч</t>
  </si>
  <si>
    <t>3. Цагдаа, батлан хамгаалах, онцгой байдлын салбар</t>
  </si>
  <si>
    <t>МС0310-27</t>
  </si>
  <si>
    <t xml:space="preserve">Автотехникийн цахилгаанчин </t>
  </si>
  <si>
    <t>МС0210-42</t>
  </si>
  <si>
    <t xml:space="preserve">Автын хөдөлгүүрийн засварчин </t>
  </si>
  <si>
    <t>МС0310-54</t>
  </si>
  <si>
    <t xml:space="preserve">Артиллерийн бууны захирагч, наводчик </t>
  </si>
  <si>
    <t>МС0315-11</t>
  </si>
  <si>
    <t xml:space="preserve">Артиллерийн тагнуулчин, гал засварлагч </t>
  </si>
  <si>
    <t>МС0210-16</t>
  </si>
  <si>
    <t>Буудагч</t>
  </si>
  <si>
    <t>МС0310-48</t>
  </si>
  <si>
    <t xml:space="preserve">ЗУ-23-ын бууны наводчик </t>
  </si>
  <si>
    <t>МС0314-11</t>
  </si>
  <si>
    <t xml:space="preserve">Зэвсгийн нярав, засварчин </t>
  </si>
  <si>
    <t>МС0310-25</t>
  </si>
  <si>
    <t xml:space="preserve">Инженерийн дугуйт машины механик жолооч </t>
  </si>
  <si>
    <t>МС0315-22</t>
  </si>
  <si>
    <t>Онгоц, нисдэг тэрэгний хөдөлгүүрийн механик</t>
  </si>
  <si>
    <t>МС0310-22</t>
  </si>
  <si>
    <t xml:space="preserve">ЯЦБМ-ны механик жолооч </t>
  </si>
  <si>
    <t>МС0310-12</t>
  </si>
  <si>
    <t xml:space="preserve">ЯЦБМ-ны наводчик оператор </t>
  </si>
  <si>
    <t>МС0312-17</t>
  </si>
  <si>
    <t xml:space="preserve">Цахилгаан холбоо, компьютер сүлжээний техникч </t>
  </si>
  <si>
    <t>МС0310-23</t>
  </si>
  <si>
    <t>Хуягт тээвэрлэгчийн механик жолооч</t>
  </si>
  <si>
    <t>МС0210-36</t>
  </si>
  <si>
    <t xml:space="preserve">Химичин зааварлагч </t>
  </si>
  <si>
    <t>МС0310-14</t>
  </si>
  <si>
    <t xml:space="preserve">Танкийн буудагч </t>
  </si>
  <si>
    <t>МС0310-15</t>
  </si>
  <si>
    <t>Танкийн механик жолооч</t>
  </si>
  <si>
    <t>МС0312-12</t>
  </si>
  <si>
    <t xml:space="preserve">Радиотелеграфчин </t>
  </si>
  <si>
    <t>МС0210-21</t>
  </si>
  <si>
    <t xml:space="preserve">РЛС-ын оператор, планшетчин </t>
  </si>
  <si>
    <t>МС0310-24</t>
  </si>
  <si>
    <t xml:space="preserve">Сапёрчин тэсэлгээчин </t>
  </si>
  <si>
    <t>4. Санхүү, бизнес, худалдааны салбар</t>
  </si>
  <si>
    <t>BF3313-14</t>
  </si>
  <si>
    <t>Төлбөр тооцоо, цалин хөлсний нягтлан бодогч</t>
  </si>
  <si>
    <t>BF4311-17</t>
  </si>
  <si>
    <t>BF 4311-17</t>
  </si>
  <si>
    <t>Төлбөр тооцоо цалин хөлсний нярав</t>
  </si>
  <si>
    <t>ВТ4311-14</t>
  </si>
  <si>
    <t>Нягтлан бодохын бүртгэл, тооцооны ажилтан</t>
  </si>
  <si>
    <t>BT4321-17</t>
  </si>
  <si>
    <t>Хангамжийн нярав</t>
  </si>
  <si>
    <t>BT5223-15</t>
  </si>
  <si>
    <t xml:space="preserve">Худалдааны газрын үндсэн ажилтан </t>
  </si>
  <si>
    <t>5. Мэдээллийн технологийн салбар</t>
  </si>
  <si>
    <t>IO4120-13</t>
  </si>
  <si>
    <t>Компьютерийн оператор</t>
  </si>
  <si>
    <t>IC3513-17</t>
  </si>
  <si>
    <t>Компьютерийн сүлжээний техникч</t>
  </si>
  <si>
    <t>IT3511-13</t>
  </si>
  <si>
    <t>Мэдээллийн технологич</t>
  </si>
  <si>
    <t>IO4132-18</t>
  </si>
  <si>
    <t>Мэдээлэл технологийн оператор</t>
  </si>
  <si>
    <t>IT3512-15</t>
  </si>
  <si>
    <t>График дизайнч</t>
  </si>
  <si>
    <t>IW3514-15</t>
  </si>
  <si>
    <t>Веб мультимедиа зохиогч</t>
  </si>
  <si>
    <t>ID4415-12</t>
  </si>
  <si>
    <t>Архивын ажилтан</t>
  </si>
  <si>
    <t>ID4120-11</t>
  </si>
  <si>
    <t>Нарийн бичгийн дарга-албан хэргийн ажилтан</t>
  </si>
  <si>
    <t>IО7421-16</t>
  </si>
  <si>
    <t>Цахим тоног төхөөрөмжийн  үйлчилгээний ажилтан</t>
  </si>
  <si>
    <t>IO7422-14</t>
  </si>
  <si>
    <t>Цахим хэрэгслийн засварчин</t>
  </si>
  <si>
    <t>IC3513-21</t>
  </si>
  <si>
    <t>Өгөгдлийн сангийн оператор</t>
  </si>
  <si>
    <t>ID4416-11</t>
  </si>
  <si>
    <t>Хүний нөөцийн туслах ажилтан</t>
  </si>
  <si>
    <t>IT3512-13</t>
  </si>
  <si>
    <t>Програм кодлогч</t>
  </si>
  <si>
    <t>6. Шуудан, харилцаа холбооны салбар</t>
  </si>
  <si>
    <t>PB3521-27</t>
  </si>
  <si>
    <t>Дуу, дүрс бичлэгийн оператор</t>
  </si>
  <si>
    <t>PC 7422-21</t>
  </si>
  <si>
    <t>Гар утас, телефон аппаратын засварчин</t>
  </si>
  <si>
    <t>7. Байгаль орчин, аялал жуулчлалын салбар</t>
  </si>
  <si>
    <t>NT5113-13</t>
  </si>
  <si>
    <t xml:space="preserve">Аялалын хөтөч </t>
  </si>
  <si>
    <t>NF6210-27</t>
  </si>
  <si>
    <t>Ой арчилгаа, ашиглалтын ажилтан</t>
  </si>
  <si>
    <t>NF6210-21</t>
  </si>
  <si>
    <t xml:space="preserve">Ойжуулагч </t>
  </si>
  <si>
    <t>Ойн аж ахуйн ажилтан</t>
  </si>
  <si>
    <t>NF6210-26</t>
  </si>
  <si>
    <t>Ойн нөхөрлөлийн ажилтан</t>
  </si>
  <si>
    <t>NT5111-19</t>
  </si>
  <si>
    <t xml:space="preserve">Зочид буудал жуулчны баазын үйлчилгээний ажилтан </t>
  </si>
  <si>
    <t>8. Барилгын салбар</t>
  </si>
  <si>
    <t>CB7116-18</t>
  </si>
  <si>
    <t>Авто зам, гүүр барилгын ажилчин-замчин</t>
  </si>
  <si>
    <t>CF7115-11</t>
  </si>
  <si>
    <t>Барилга угсралтын мужаан</t>
  </si>
  <si>
    <t>CF3112-43</t>
  </si>
  <si>
    <t>Барилга угсралтын мужааны техникч</t>
  </si>
  <si>
    <t>CT3112-16</t>
  </si>
  <si>
    <t>Барилга угсралтын техникч</t>
  </si>
  <si>
    <t>CF7123-20</t>
  </si>
  <si>
    <t>Барилгын засал-чимэглэлчин</t>
  </si>
  <si>
    <t>CT3118-19</t>
  </si>
  <si>
    <t>Барилгын зургын техникч</t>
  </si>
  <si>
    <t>CF3112-40</t>
  </si>
  <si>
    <t>Барилгын материалын үйлдвэрийн текник технологич</t>
  </si>
  <si>
    <t>CT8342-27</t>
  </si>
  <si>
    <t>Барилгын машин механизмын оператор</t>
  </si>
  <si>
    <t>Барилгын мужаан</t>
  </si>
  <si>
    <t>CF7112-19</t>
  </si>
  <si>
    <t>Барилгын өрөг угсрагч</t>
  </si>
  <si>
    <t>CF7126-36</t>
  </si>
  <si>
    <t>Барилгын сантехникч</t>
  </si>
  <si>
    <t>CF7411-12</t>
  </si>
  <si>
    <t>Барилгын цахилгаанчин</t>
  </si>
  <si>
    <t>CF3113-21</t>
  </si>
  <si>
    <t>Барилгын цахилгааны техникч</t>
  </si>
  <si>
    <t>CF7114-20</t>
  </si>
  <si>
    <t>Бетон арматурчин</t>
  </si>
  <si>
    <t>CB7114-21</t>
  </si>
  <si>
    <t>Зам барилгын материалын лаборант</t>
  </si>
  <si>
    <t>CT8342-18</t>
  </si>
  <si>
    <t>Зам барилгын машин механизмын оператор</t>
  </si>
  <si>
    <t>CB3112-37</t>
  </si>
  <si>
    <t>Зам, гүүрийн техникч</t>
  </si>
  <si>
    <t>CT8343-14</t>
  </si>
  <si>
    <t>Өргөн тээвэрлэх тоног төхөөрөмжийн засварчин</t>
  </si>
  <si>
    <t>CF3115-41</t>
  </si>
  <si>
    <t>Инженерийн байгууламжийн технологийн  техникч</t>
  </si>
  <si>
    <t>CF3112-11</t>
  </si>
  <si>
    <t>Иргэний барилгын техникч</t>
  </si>
  <si>
    <t>CF7115-24</t>
  </si>
  <si>
    <t>Модон эдлэлийн мужаан</t>
  </si>
  <si>
    <t>CT3115-67</t>
  </si>
  <si>
    <t>Сантехник, халаалт, агааржуулалтын төхөөрөмжийн техникч</t>
  </si>
  <si>
    <t>Сантехникийн техникч</t>
  </si>
  <si>
    <t>CF7126-26</t>
  </si>
  <si>
    <t>Халаалт агааржуулалт хөргөлтийн тоног төхөөрөмжийн засварчин</t>
  </si>
  <si>
    <t>CF7123-14</t>
  </si>
  <si>
    <t>Хуурай хийц угсрагч</t>
  </si>
  <si>
    <t>9. Тээврийн салбар</t>
  </si>
  <si>
    <t>TC8331-14</t>
  </si>
  <si>
    <t>Мэргэшсэн жолооч</t>
  </si>
  <si>
    <t>TC8211-20</t>
  </si>
  <si>
    <t>Автомашины засварчин</t>
  </si>
  <si>
    <t>TC8211-24</t>
  </si>
  <si>
    <t>Автомашины кузов засварчин</t>
  </si>
  <si>
    <t>TC3115-13</t>
  </si>
  <si>
    <t>Автомашины механик</t>
  </si>
  <si>
    <t>TF5111-12</t>
  </si>
  <si>
    <t xml:space="preserve">Агаарын хөлгийн үйлчилгээний ажилтан </t>
  </si>
  <si>
    <t>TR4323-25</t>
  </si>
  <si>
    <t>Ачаа вагон хүлээлцэгч</t>
  </si>
  <si>
    <t>TR4323-27</t>
  </si>
  <si>
    <t>Вагон үзэгч засварчин</t>
  </si>
  <si>
    <t>TR3115-61</t>
  </si>
  <si>
    <t>Вагоны техникч</t>
  </si>
  <si>
    <t>ТС5165-11</t>
  </si>
  <si>
    <t>Жолооны багш</t>
  </si>
  <si>
    <t>TR3115-62</t>
  </si>
  <si>
    <t>Замын техникч</t>
  </si>
  <si>
    <t>TR3115-64</t>
  </si>
  <si>
    <t>Дохиолол төвлөрүүлэлт хориглолтын техникч</t>
  </si>
  <si>
    <t>TR4323-26</t>
  </si>
  <si>
    <t>Зоригчийн вагоны үйлчлэгч</t>
  </si>
  <si>
    <t>TR3115-60</t>
  </si>
  <si>
    <t>Зүтгүүрийн техникч</t>
  </si>
  <si>
    <t>TR8311-11</t>
  </si>
  <si>
    <t>Зүтгүүрийн туслах машинч</t>
  </si>
  <si>
    <t>TR3115-65</t>
  </si>
  <si>
    <t>Төмөр замын ашиглалтын техникч</t>
  </si>
  <si>
    <t>TR4323-29</t>
  </si>
  <si>
    <t>Төмөр замын замчин</t>
  </si>
  <si>
    <t>TR3115-63</t>
  </si>
  <si>
    <t>Төмөр замын машин механизмын техникч</t>
  </si>
  <si>
    <t>TR4323-15</t>
  </si>
  <si>
    <t>Төмөр замын өртөөний жижүүр</t>
  </si>
  <si>
    <t>TR8311-13</t>
  </si>
  <si>
    <t>Илчит тэрэгний засварчин</t>
  </si>
  <si>
    <t>ТС7412-33</t>
  </si>
  <si>
    <t>Моторт тээврийн хэрэгсэлийн цахилгаанчин</t>
  </si>
  <si>
    <t>10. Эрчим хүчний салбар</t>
  </si>
  <si>
    <t>PL3113-12</t>
  </si>
  <si>
    <t>Цахилгаан станц, сүлжээний техникч</t>
  </si>
  <si>
    <t>PS3112-44</t>
  </si>
  <si>
    <t>Дулаан шугам сүлжээний техникч</t>
  </si>
  <si>
    <t>PS8182-27</t>
  </si>
  <si>
    <t>Зуухны машинч</t>
  </si>
  <si>
    <t>PL7412-31</t>
  </si>
  <si>
    <t>Нар, салхины үүсгүүртэй тоног төхөөрөмжийн угсралт, засварчин</t>
  </si>
  <si>
    <t>FL7412-21</t>
  </si>
  <si>
    <t xml:space="preserve">Цахилгаан тоног төхөөрөмжийн засварчин </t>
  </si>
  <si>
    <t>PL7412-32</t>
  </si>
  <si>
    <t>Эрчим хүчний борлуулалтын байцаагч-монтёр</t>
  </si>
  <si>
    <t>11. Уул уурхайн салбар</t>
  </si>
  <si>
    <t>MR3117-26</t>
  </si>
  <si>
    <t>Баяжуулалтын техникч</t>
  </si>
  <si>
    <t>MT8211-21</t>
  </si>
  <si>
    <t xml:space="preserve">Баяжуулах үйлдвэрийн тоног төхөөрөмжийн засварчин </t>
  </si>
  <si>
    <t>MF3117-12</t>
  </si>
  <si>
    <t>Газрын тосны техникч</t>
  </si>
  <si>
    <t>MG3111-16</t>
  </si>
  <si>
    <t>Геологийн техникч</t>
  </si>
  <si>
    <t>MT3115-56</t>
  </si>
  <si>
    <t>Уул уурхайн машин механизмын электрон төхөөрөмжийн техникч</t>
  </si>
  <si>
    <t>MT7233-17</t>
  </si>
  <si>
    <t xml:space="preserve">Уул уурхайн машин тоног төхөөрөмжийн засварчин </t>
  </si>
  <si>
    <t>MG3257-22</t>
  </si>
  <si>
    <t>Уул уурхайн хөдөлмөрийн  аюулгүй ажиллагааны техникч</t>
  </si>
  <si>
    <t>MG6210-28</t>
  </si>
  <si>
    <t>Уул, уурхайн нөхөн сэргээгч</t>
  </si>
  <si>
    <t>MG3117-25</t>
  </si>
  <si>
    <t>Уулын ажлын техникч</t>
  </si>
  <si>
    <t>MR8111-23</t>
  </si>
  <si>
    <t>Уурхайн механик</t>
  </si>
  <si>
    <t>MR8111-36</t>
  </si>
  <si>
    <t xml:space="preserve">Уурхайн цахилгаанчин </t>
  </si>
  <si>
    <t>MT3115-55</t>
  </si>
  <si>
    <t>Хүнд машин механизмын ашиглалтын техникч</t>
  </si>
  <si>
    <t>MT7233-45</t>
  </si>
  <si>
    <t>Хүнд машин механизмын засварчин</t>
  </si>
  <si>
    <t>MR8111-15</t>
  </si>
  <si>
    <t xml:space="preserve">Хөвүүлэн баяжуулахын операторч </t>
  </si>
  <si>
    <t>MG7542-11</t>
  </si>
  <si>
    <t>Тэсэлгээчин</t>
  </si>
  <si>
    <t>MR8111-25</t>
  </si>
  <si>
    <t>Өрмийн мастер</t>
  </si>
  <si>
    <t>MT8111-11</t>
  </si>
  <si>
    <t>Өрмийн машины оператор</t>
  </si>
  <si>
    <t>MT8111-13</t>
  </si>
  <si>
    <t xml:space="preserve">Хүдэрчулуу боловсруулах суурин тоног төхөөрмжийн оператор </t>
  </si>
  <si>
    <t>MT8111-35</t>
  </si>
  <si>
    <t>Хүнд машин механизмын оператор</t>
  </si>
  <si>
    <t>MT8111-37</t>
  </si>
  <si>
    <t xml:space="preserve">Тээрэм бутлуурын операторч </t>
  </si>
  <si>
    <t>12. Хөдөө аж ахуйн салбар</t>
  </si>
  <si>
    <t>AF3142-13</t>
  </si>
  <si>
    <t>Агротехникч</t>
  </si>
  <si>
    <t>AH6121-24</t>
  </si>
  <si>
    <t xml:space="preserve">Малчин </t>
  </si>
  <si>
    <t>AH6121-23</t>
  </si>
  <si>
    <t>Малын асаргаа</t>
  </si>
  <si>
    <t>AH3240-17</t>
  </si>
  <si>
    <t xml:space="preserve">Малын бага эмч </t>
  </si>
  <si>
    <t>AH6320-12</t>
  </si>
  <si>
    <t>Эрчимжсэн МАА-н фермер</t>
  </si>
  <si>
    <t>AF6112-36</t>
  </si>
  <si>
    <t>Хүлэмжийн аж ахуйн фермер</t>
  </si>
  <si>
    <t>AT3115-29</t>
  </si>
  <si>
    <t>Хөдөө аж ахуйн машин тоног төхөөрөмжийн техникч</t>
  </si>
  <si>
    <t>AT7231-20</t>
  </si>
  <si>
    <t>ХАА-н машин механизмын ашиглалт, засварчин</t>
  </si>
  <si>
    <t>AF6330-11</t>
  </si>
  <si>
    <t>Фермерийн аж ахуй эрхлэгч /ГТ-МАА/</t>
  </si>
  <si>
    <t>AH6330-12</t>
  </si>
  <si>
    <t>Фермерийн аж ахуй эрхлэгч  /МАА-ГТ/</t>
  </si>
  <si>
    <t>AF6112-24</t>
  </si>
  <si>
    <t>Хүнсний ногооны фермер</t>
  </si>
  <si>
    <t>AH6320-14</t>
  </si>
  <si>
    <t>Уламжлалт мал,  аж ахуйн фермер</t>
  </si>
  <si>
    <t>AF6112-13</t>
  </si>
  <si>
    <t>Жимс, жимсгэний аж ахуйн фермер</t>
  </si>
  <si>
    <t>AH3240-16</t>
  </si>
  <si>
    <t>Зоотехникч</t>
  </si>
  <si>
    <t>АН6123-11</t>
  </si>
  <si>
    <t xml:space="preserve">Зөгийчин, зөгийн аж ахуй эрхлэгч </t>
  </si>
  <si>
    <t>AT7231-18</t>
  </si>
  <si>
    <t>Тракторын механик</t>
  </si>
  <si>
    <t>13. Аж үйлдвэрийн салбар</t>
  </si>
  <si>
    <t>IE7531-20</t>
  </si>
  <si>
    <t>Ангийн үс, үслэг эдлэл, арьс, савхин бүтээгдэхүүний оёдолчин</t>
  </si>
  <si>
    <t>IM7212-14</t>
  </si>
  <si>
    <t>Гагнуурчин</t>
  </si>
  <si>
    <t>IM821115</t>
  </si>
  <si>
    <t>Даралтат сав турбин, уур ус дамжуулах шугамын угсрагч</t>
  </si>
  <si>
    <t>IF7514-21</t>
  </si>
  <si>
    <t xml:space="preserve">Жимс жимсгэнэ хүнсний ногоо самар боловсруулан даршлагч үйлдвэрлэлийн технологийн ажилтан </t>
  </si>
  <si>
    <t>IF7512-37</t>
  </si>
  <si>
    <t>Исгэлтийн үйлдвэрлэлийн технологийн ажилтан</t>
  </si>
  <si>
    <t>IF7511-11</t>
  </si>
  <si>
    <t>Мах боловсруулах үйлвэрлэлийн ажилтан</t>
  </si>
  <si>
    <t>IM7223-17</t>
  </si>
  <si>
    <t>Металл боловсруулах машины оператор /токарь-фрезер/</t>
  </si>
  <si>
    <t>IM7411-11</t>
  </si>
  <si>
    <t>Цахилгаанчин</t>
  </si>
  <si>
    <t>IM3113-17</t>
  </si>
  <si>
    <t>Цахилгааны техникч</t>
  </si>
  <si>
    <t>IE7233-43</t>
  </si>
  <si>
    <t>Хөнгөн үйлдвэрийн тоног төхөөрөмжийн угсрагч-засварчин</t>
  </si>
  <si>
    <t>IM3119-14</t>
  </si>
  <si>
    <t>Үйлдвэрлэлийн техникч</t>
  </si>
  <si>
    <t>IF3434-14</t>
  </si>
  <si>
    <t>Хоол үйлдвэрлэл, үйлчилгээний техник технологич</t>
  </si>
  <si>
    <t>IF3142-19</t>
  </si>
  <si>
    <t>Ургамлын гаралтай хүнсний бүтээгдэхүүн үйлдвэрлэлийн техник-технологич</t>
  </si>
  <si>
    <t>IM7233-18</t>
  </si>
  <si>
    <t>Үйлдвэрийн машин, тоног төхөөрөмжийн механик</t>
  </si>
  <si>
    <t xml:space="preserve">IM7233-18 </t>
  </si>
  <si>
    <t>Үйлдвэрийн механик</t>
  </si>
  <si>
    <t>IM7411-13</t>
  </si>
  <si>
    <t>Үйлдвэрийн цахилгаанчин</t>
  </si>
  <si>
    <t>IE8152-12</t>
  </si>
  <si>
    <t>Сүлжих машины оператор</t>
  </si>
  <si>
    <t>IE8152-33</t>
  </si>
  <si>
    <t>Сүлжмэлийн үйлдвэрийн технологийн ажилтан</t>
  </si>
  <si>
    <t>IF7513-23</t>
  </si>
  <si>
    <t>Сүү боловсруулах үйлдвэрлэлийн ажилтан</t>
  </si>
  <si>
    <t>IF7512-34</t>
  </si>
  <si>
    <t>Талх, нарийн боов үйлдвэрлэлийн технологийн ажилтан</t>
  </si>
  <si>
    <t>IE8152-36</t>
  </si>
  <si>
    <t>Ноос, ноолуур боловсруулалтын технологийн ажилтан</t>
  </si>
  <si>
    <t>IE8152-32</t>
  </si>
  <si>
    <t>Нэхмэлийн үйлдвэрийн технологийн ажилтан</t>
  </si>
  <si>
    <t>IE8152-34</t>
  </si>
  <si>
    <t>Кеттельчин</t>
  </si>
  <si>
    <t>IF5132-12</t>
  </si>
  <si>
    <t>Кофе бэлтгэгч</t>
  </si>
  <si>
    <t>IE7535-52</t>
  </si>
  <si>
    <t>Арьс, шир боловсруулалтын технологийн ажилтан</t>
  </si>
  <si>
    <t>IM3119-11</t>
  </si>
  <si>
    <t>Аюулгүй ажиллагааны техникч</t>
  </si>
  <si>
    <t>IM3119-23</t>
  </si>
  <si>
    <t>Мехатроникч</t>
  </si>
  <si>
    <t>IF5131-16</t>
  </si>
  <si>
    <t>Зочид буудал, зоогийн газрын үйлчилгээний ажилтан</t>
  </si>
  <si>
    <t>IE3139-14</t>
  </si>
  <si>
    <t>Оёдлын техник-технологич</t>
  </si>
  <si>
    <t>IE7533-28</t>
  </si>
  <si>
    <t>Оёмол бүтээгдэхүүний оёдолчин</t>
  </si>
  <si>
    <t>IF5120-11</t>
  </si>
  <si>
    <t>Тогооч</t>
  </si>
  <si>
    <t>IF5131-11</t>
  </si>
  <si>
    <t>Зөөгч- бармен</t>
  </si>
  <si>
    <t>IS7521-34</t>
  </si>
  <si>
    <t>Мод боловсруулагч, дизайнч</t>
  </si>
  <si>
    <t>14. Хот байгуулалт, тохижилтын салбар</t>
  </si>
  <si>
    <t>UD6113-16</t>
  </si>
  <si>
    <t>Цэцэрлэгт хүрээлэнгийн цэцэрлэгч</t>
  </si>
  <si>
    <t>15. Үйлчилгээний салбар</t>
  </si>
  <si>
    <t>SO5142-11</t>
  </si>
  <si>
    <t>Гоо засалч</t>
  </si>
  <si>
    <t>SO3513-21</t>
  </si>
  <si>
    <t>Гоо заслын технологич</t>
  </si>
  <si>
    <t>SO5142-20</t>
  </si>
  <si>
    <t>Массажчин</t>
  </si>
  <si>
    <t>SO7536-21</t>
  </si>
  <si>
    <t>Захиалгын гуталчин</t>
  </si>
  <si>
    <t>SO8212-19</t>
  </si>
  <si>
    <t xml:space="preserve">Гэр ахуйн цахилгаан тоног төхөөрөмжийн засварчин </t>
  </si>
  <si>
    <t>SO5141-14</t>
  </si>
  <si>
    <t>Үс заслын технологич</t>
  </si>
  <si>
    <t>SO5141-11</t>
  </si>
  <si>
    <t>Үсчин</t>
  </si>
  <si>
    <t>16. Эрүүл мэндийн салбар</t>
  </si>
  <si>
    <t>HO5321-15</t>
  </si>
  <si>
    <t>Эмчилгээний бариа засал</t>
  </si>
  <si>
    <t>НО5321-12</t>
  </si>
  <si>
    <t>Туслах сувилагч</t>
  </si>
  <si>
    <t>Үлээвэр, цохивор найрал хөгжмийн хөгжимчин</t>
  </si>
  <si>
    <t xml:space="preserve"> ТЕХНИКИЙН БОЛОН МЭРГЭЖЛИЙН БОЛОВСРОЛ, СУРГАЛТЫН  БАЙГУУЛЛАГЫН 2020 / 2021   ОНЫ ХИЧЭЭЛИЙН ЖИЛИЙН МЭДЭЭ  </t>
  </si>
  <si>
    <t xml:space="preserve"> СУРГАЛТЫН ОРЧНЫ 2020 / 2021   ОНЫ ХИЧЭЭЛИЙН ЖИЛИЙН МЭДЭЭ</t>
  </si>
  <si>
    <t>ДОТУУР БАЙРНЫ ОРЧНЫ 2020 / 2021  ОНЫ ХИЧЭЭЛИЙН ЖИЛИЙН МЭДЭЭ</t>
  </si>
  <si>
    <t xml:space="preserve"> СУРАЛЦАГЧДЫН 2020/ 2021  ОНЫ ХИЧЭЭЛИЙН ЖИЛИЙН МЭДЭЭ, бүс, аймаг, нийслэлээр</t>
  </si>
  <si>
    <t xml:space="preserve"> СУРАЛЦАГЧДЫН  2020 / 2021 ОНЫ ХИЧЭЭЛИЙН ЖИЛИЙН МЭДЭЭ, мэргэжлийн чиглэлээр</t>
  </si>
  <si>
    <t>СУРАЛЦАГЧДЫН 2020 / 2021   ОНЫ  ХИЧЭЭЛИЙН ЖИЛИЙН МЭДЭЭ, насны ангиллаар</t>
  </si>
  <si>
    <t>ТЕХНИКИЙН БОЛОН МЭРГЭЖЛИЙН БОЛОВСРОЛ, СУРГАЛТЫН БАЙГУУЛЛАГАД СУРАЛЦАГЧДЫН 2020 / 2021   ОНЫ  ХИЧЭЭЛИЙН ЖИЛИЙН МЭДЭЭ, орон нутгийн харьяаллаар</t>
  </si>
  <si>
    <t>ШИНЭЭР ЭЛСЭГЧДИЙН 2020 / 2021 ОНЫ ХИЧЭЭЛИЙН ЖИЛИЙН МЭДЭЭ, бүс, аймаг, нийслэлээр</t>
  </si>
  <si>
    <t>ТЕХНИКИЙН БОЛОН МЭРГЭЖЛИЙН БОЛОВСРОЛ, СУРГАЛТЫН БАЙГУУЛЛАГАД ШИНЭЭР ЭЛСЭГЧДИЙН 2020 / 2021   ОНЫ  ХИЧЭЭЛИЙН ЖИЛИЙН МЭДЭЭ, мэргэжлийн чиглэлээр</t>
  </si>
  <si>
    <t>АМ2652-23</t>
  </si>
  <si>
    <t xml:space="preserve"> Үлээвэр, цохивор найрал хөгжмийн хөгжимчин</t>
  </si>
  <si>
    <t>Дуу, хөгжим чимэглэлийн найруулагч</t>
  </si>
  <si>
    <t>АА2655-17</t>
  </si>
  <si>
    <t>Үйлдвэрлэлийн график дизайн</t>
  </si>
  <si>
    <t>AM7522-22</t>
  </si>
  <si>
    <t>Хувцас дизайнч</t>
  </si>
  <si>
    <t>IE3432-11</t>
  </si>
  <si>
    <t>Хувцасны загвар зохион бүтээгч</t>
  </si>
  <si>
    <t>Зураач, чимэглэгч</t>
  </si>
  <si>
    <t xml:space="preserve"> АР 2651-39</t>
  </si>
  <si>
    <t>АМ2652-24</t>
  </si>
  <si>
    <t>Үндэсний найрал хөгжмийн хөгжимчин</t>
  </si>
  <si>
    <t>АМ2652-21</t>
  </si>
  <si>
    <t>Худалдааны газрын үндсэн ажилтан / худалдагч /</t>
  </si>
  <si>
    <t>BT4311-14</t>
  </si>
  <si>
    <t xml:space="preserve">Төлбөр тооцоо, цалин хөлсний нярав </t>
  </si>
  <si>
    <t>IO7121-16</t>
  </si>
  <si>
    <t>Цахим тоног төхөөрөмж үйлчилгээний ажилтан</t>
  </si>
  <si>
    <t>PC7422-21</t>
  </si>
  <si>
    <t>Аяллын хөтөч</t>
  </si>
  <si>
    <t>NT5111-29</t>
  </si>
  <si>
    <t>NF6210-25</t>
  </si>
  <si>
    <t>Барилгын зургийн техникч</t>
  </si>
  <si>
    <t>CF3115-67</t>
  </si>
  <si>
    <t>Сантехникч, халаалт, агааржуулалтын төхөөрөмжийн техникч</t>
  </si>
  <si>
    <t xml:space="preserve">Авто зам, гүүр барилгын ажилтан /замчин/ </t>
  </si>
  <si>
    <t>Вагон үзэгч, засварчин</t>
  </si>
  <si>
    <t>Зорчигчийн вагоны үйлчлэгч</t>
  </si>
  <si>
    <t xml:space="preserve">Уул уурхайн нөхөн сэргээгч </t>
  </si>
  <si>
    <t xml:space="preserve">Уурхайн механикч </t>
  </si>
  <si>
    <t>Хөвүүлэн баяжуулахын оператор</t>
  </si>
  <si>
    <t>AH6123-11</t>
  </si>
  <si>
    <t>Зөгийн аж ахуй эрхлэгч</t>
  </si>
  <si>
    <t>АН6121-23</t>
  </si>
  <si>
    <t xml:space="preserve">Малын асаргаа </t>
  </si>
  <si>
    <t>Малын бага эмч</t>
  </si>
  <si>
    <t>фермерийн аж ахуй эрхлэгч /МАА-ГТ/</t>
  </si>
  <si>
    <t>AF6112-25</t>
  </si>
  <si>
    <t>Жимс жимсгэнэ хүнсний ногоо самар боловсруулан даршлагч үйлдвэрлэлийн технологийн ажилтан</t>
  </si>
  <si>
    <t>IF5135-11</t>
  </si>
  <si>
    <t>Зөөгч бармен</t>
  </si>
  <si>
    <t>Мах боловсруулах үйлдвэрлэлийн технологийн ажилтан</t>
  </si>
  <si>
    <t>IE7633-28</t>
  </si>
  <si>
    <t>Сүү боловсруулах үйлдвэрлэлийн технологийн ажилтан</t>
  </si>
  <si>
    <t>Хоол үйлдвэрлэл, үйлчилгээний техник -технологич</t>
  </si>
  <si>
    <t>Үйлдвэрийн мехаиник</t>
  </si>
  <si>
    <t xml:space="preserve">Үйлдвэрлэлийн техникч </t>
  </si>
  <si>
    <t>Хөнгөн үйлдвэрийн тоног төхөөрөмжийн засварчин</t>
  </si>
  <si>
    <t>Дархан-Уул-3</t>
  </si>
  <si>
    <t>Дорноговь-2</t>
  </si>
  <si>
    <t xml:space="preserve">  ТЕХНИКИЙН БОЛОН МЭРГЭЖЛИЙН БОЛОВСРОЛ, СУРГАЛТЫН БАЙГУУЛЛАГЫН ДОТУУР БАЙРАНД АМЬДАРЧ БУЙ СУРАЛЦАГЧДЫН 2020 / 2021 ОНЫ ХИЧЭЭЛИЙН ЖИЛИЙН МЭДЭЭ</t>
  </si>
  <si>
    <t>Баруун бүс-7</t>
  </si>
  <si>
    <t>Хангайн бүс-7</t>
  </si>
  <si>
    <t>Төвийн бүс-15</t>
  </si>
  <si>
    <t>Зүүн бүс-5</t>
  </si>
  <si>
    <t>Улаанбаатар-15</t>
  </si>
  <si>
    <t>ТЕХНИКИЙН БОЛОН МЭРГЭЖЛИЙН БОЛОВСРОЛ, СУРГАЛТЫН БАЙГУУЛЛАГАД ШИНЭЭР ЭЛСЭГЧДИЙН 2020 / 2021   ОНЫ  ХИЧЭЭЛИЙН ЖИЛИЙН МЭДЭЭ, насны ангиллаар</t>
  </si>
  <si>
    <t>ТЕХНИКИЙН БОЛОН МЭРГЭЖЛИЙН БОЛОВСРОЛ, СУРГАЛТЫН БАЙГУУЛЛАГАД АЖИЛЛАГЧДЫН 2020 / 2021   ОНЫ ХИЧЭЭЛИЙН ЖИЛИЙН МЭДЭЭ</t>
  </si>
  <si>
    <t xml:space="preserve"> ТЕХНИКИЙН  БОЛОН  МЭРГЭЖЛИЙН БОЛОВСРОЛ, СУРГАЛТЫН БАЙГУУЛЛАГЫН </t>
  </si>
  <si>
    <t xml:space="preserve"> УДИРДАХ АЖИЛТАН, БАГШИЙН 2020 / 2021   ОНЫ ХИЧЭЭЛИЙН ЖИЛИЙН МЭДЭЭ</t>
  </si>
  <si>
    <t>Б.Үндсэн мэдээлэл</t>
  </si>
  <si>
    <t>Хичээлийн хөтөлбөрөөр</t>
  </si>
  <si>
    <t xml:space="preserve">Ерөнхий эрдмийн </t>
  </si>
  <si>
    <t>Мэргэжлийн</t>
  </si>
  <si>
    <r>
      <t xml:space="preserve">Улсад ажилласан жил </t>
    </r>
    <r>
      <rPr>
        <b/>
        <i/>
        <sz val="10"/>
        <rFont val="Arial"/>
        <family val="2"/>
      </rPr>
      <t>мөр1=мөр(2:8)</t>
    </r>
  </si>
  <si>
    <r>
      <t xml:space="preserve">Мэргэжлийн боловсрол, сургалтын байгууллагад ажилласан жил </t>
    </r>
    <r>
      <rPr>
        <b/>
        <i/>
        <sz val="10"/>
        <rFont val="Arial"/>
        <family val="2"/>
      </rPr>
      <t>мөр15=мөр(16:20)</t>
    </r>
  </si>
  <si>
    <t xml:space="preserve">   4 дэх жилдээ</t>
  </si>
  <si>
    <t xml:space="preserve">   9 дэх жилдээ</t>
  </si>
  <si>
    <t xml:space="preserve">   14 дэх жилдээ</t>
  </si>
  <si>
    <t xml:space="preserve">   19 дэх жилдээ</t>
  </si>
  <si>
    <t xml:space="preserve">   24 дэх жилдээ</t>
  </si>
  <si>
    <r>
      <t xml:space="preserve">Боловсролын зэрэг </t>
    </r>
    <r>
      <rPr>
        <b/>
        <i/>
        <sz val="10"/>
        <rFont val="Arial"/>
        <family val="2"/>
      </rPr>
      <t>мөр21=мөр(22:26)</t>
    </r>
  </si>
  <si>
    <r>
      <t xml:space="preserve">Багшийн мэргэжлийн зэрэг  </t>
    </r>
    <r>
      <rPr>
        <b/>
        <i/>
        <sz val="10"/>
        <rFont val="Arial"/>
        <family val="2"/>
      </rPr>
      <t>мөр28=мөр(29:31)</t>
    </r>
  </si>
  <si>
    <r>
      <t xml:space="preserve">Багшийн ур чадварын түвшин </t>
    </r>
    <r>
      <rPr>
        <b/>
        <i/>
        <sz val="10"/>
        <rFont val="Arial"/>
        <family val="2"/>
      </rPr>
      <t>мөр32=мөр(33:36)</t>
    </r>
  </si>
  <si>
    <r>
      <t xml:space="preserve">Мэргэжил дээшлүүлсэн байдал  </t>
    </r>
    <r>
      <rPr>
        <b/>
        <i/>
        <sz val="10"/>
        <rFont val="Arial"/>
        <family val="2"/>
      </rPr>
      <t>мөр37=мөр(38+41)</t>
    </r>
  </si>
  <si>
    <t xml:space="preserve">   Анхны жил ажиллахдаа </t>
  </si>
  <si>
    <t xml:space="preserve">   Мэргэжлээрээ</t>
  </si>
  <si>
    <r>
      <t xml:space="preserve">Мэргэжил дээшлүүлсэн хугацаа </t>
    </r>
    <r>
      <rPr>
        <b/>
        <i/>
        <sz val="10"/>
        <rFont val="Arial"/>
        <family val="2"/>
      </rPr>
      <t xml:space="preserve">мөр44=мөр(45:48) </t>
    </r>
  </si>
  <si>
    <t>Бүгд -75</t>
  </si>
  <si>
    <t>Сургалтын байгууллага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</si>
</sst>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,##0.0"/>
    <numFmt numFmtId="165" formatCode="0.0"/>
  </numFmts>
  <fonts count="34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 Mon"/>
      <family val="2"/>
    </font>
    <font>
      <sz val="10"/>
      <name val="Arial Mon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sz val="12"/>
      <name val="Arial Mon"/>
      <family val="2"/>
    </font>
    <font>
      <sz val="10"/>
      <name val="Dutch Mon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Arial Mon"/>
      <family val="2"/>
    </font>
    <font>
      <sz val="9"/>
      <color rgb="FF333333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8" fillId="0" borderId="0"/>
    <xf numFmtId="0" fontId="20" fillId="0" borderId="0"/>
    <xf numFmtId="44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31" fillId="0" borderId="0"/>
    <xf numFmtId="0" fontId="8" fillId="0" borderId="0"/>
  </cellStyleXfs>
  <cellXfs count="785">
    <xf numFmtId="0" fontId="0" fillId="0" borderId="0" xfId="0"/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8" fillId="0" borderId="0" xfId="1"/>
    <xf numFmtId="0" fontId="7" fillId="0" borderId="0" xfId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1" applyFont="1"/>
    <xf numFmtId="0" fontId="7" fillId="0" borderId="0" xfId="1" applyFont="1" applyBorder="1" applyAlignment="1">
      <alignment vertical="center"/>
    </xf>
    <xf numFmtId="0" fontId="14" fillId="0" borderId="0" xfId="1" applyFont="1"/>
    <xf numFmtId="0" fontId="1" fillId="0" borderId="0" xfId="1" applyFont="1"/>
    <xf numFmtId="0" fontId="6" fillId="0" borderId="0" xfId="1" applyFont="1" applyBorder="1" applyAlignment="1">
      <alignment horizontal="center" vertical="center"/>
    </xf>
    <xf numFmtId="0" fontId="13" fillId="0" borderId="0" xfId="1" applyFont="1"/>
    <xf numFmtId="0" fontId="8" fillId="0" borderId="0" xfId="1" applyFont="1"/>
    <xf numFmtId="0" fontId="3" fillId="0" borderId="0" xfId="1" applyFont="1"/>
    <xf numFmtId="0" fontId="3" fillId="0" borderId="0" xfId="0" applyFont="1"/>
    <xf numFmtId="0" fontId="7" fillId="0" borderId="0" xfId="1" applyFont="1" applyAlignment="1">
      <alignment wrapText="1"/>
    </xf>
    <xf numFmtId="0" fontId="3" fillId="0" borderId="0" xfId="1" applyFont="1"/>
    <xf numFmtId="0" fontId="3" fillId="0" borderId="0" xfId="0" applyFont="1"/>
    <xf numFmtId="0" fontId="3" fillId="0" borderId="0" xfId="1" applyFont="1"/>
    <xf numFmtId="0" fontId="7" fillId="0" borderId="0" xfId="0" applyFont="1"/>
    <xf numFmtId="0" fontId="21" fillId="2" borderId="0" xfId="0" applyFont="1" applyFill="1"/>
    <xf numFmtId="0" fontId="25" fillId="2" borderId="0" xfId="0" applyFont="1" applyFill="1"/>
    <xf numFmtId="0" fontId="3" fillId="0" borderId="0" xfId="1" applyFont="1"/>
    <xf numFmtId="0" fontId="3" fillId="0" borderId="0" xfId="0" applyFont="1"/>
    <xf numFmtId="0" fontId="7" fillId="0" borderId="0" xfId="1" applyFont="1" applyAlignment="1">
      <alignment horizontal="center"/>
    </xf>
    <xf numFmtId="0" fontId="3" fillId="0" borderId="0" xfId="1" applyFont="1"/>
    <xf numFmtId="0" fontId="17" fillId="0" borderId="0" xfId="0" applyFont="1"/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0" xfId="1" applyFont="1" applyFill="1" applyBorder="1" applyAlignment="1"/>
    <xf numFmtId="0" fontId="7" fillId="2" borderId="0" xfId="1" applyFont="1" applyFill="1"/>
    <xf numFmtId="0" fontId="7" fillId="2" borderId="0" xfId="1" applyFont="1" applyFill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1" fillId="2" borderId="0" xfId="1" applyFont="1" applyFill="1"/>
    <xf numFmtId="0" fontId="1" fillId="2" borderId="0" xfId="0" applyFont="1" applyFill="1"/>
    <xf numFmtId="0" fontId="12" fillId="2" borderId="0" xfId="1" applyFont="1" applyFill="1" applyAlignment="1">
      <alignment horizontal="center"/>
    </xf>
    <xf numFmtId="0" fontId="3" fillId="2" borderId="0" xfId="1" applyFont="1" applyFill="1"/>
    <xf numFmtId="0" fontId="8" fillId="2" borderId="0" xfId="1" applyFont="1" applyFill="1"/>
    <xf numFmtId="0" fontId="21" fillId="2" borderId="0" xfId="0" applyFont="1" applyFill="1" applyAlignment="1"/>
    <xf numFmtId="0" fontId="7" fillId="2" borderId="1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/>
    </xf>
    <xf numFmtId="0" fontId="14" fillId="2" borderId="0" xfId="1" applyFont="1" applyFill="1"/>
    <xf numFmtId="0" fontId="11" fillId="2" borderId="3" xfId="1" applyFont="1" applyFill="1" applyBorder="1" applyAlignment="1"/>
    <xf numFmtId="0" fontId="7" fillId="2" borderId="3" xfId="1" applyFont="1" applyFill="1" applyBorder="1"/>
    <xf numFmtId="0" fontId="7" fillId="2" borderId="3" xfId="1" applyFont="1" applyFill="1" applyBorder="1" applyAlignment="1"/>
    <xf numFmtId="0" fontId="7" fillId="2" borderId="3" xfId="1" applyFont="1" applyFill="1" applyBorder="1" applyAlignment="1">
      <alignment wrapText="1"/>
    </xf>
    <xf numFmtId="0" fontId="15" fillId="2" borderId="3" xfId="1" applyFont="1" applyFill="1" applyBorder="1" applyAlignment="1"/>
    <xf numFmtId="0" fontId="7" fillId="2" borderId="1" xfId="1" applyFont="1" applyFill="1" applyBorder="1" applyAlignment="1">
      <alignment horizontal="center" vertical="center"/>
    </xf>
    <xf numFmtId="0" fontId="7" fillId="2" borderId="1" xfId="1" quotePrefix="1" applyFont="1" applyFill="1" applyBorder="1" applyAlignment="1">
      <alignment horizontal="center" vertical="center"/>
    </xf>
    <xf numFmtId="0" fontId="7" fillId="2" borderId="1" xfId="1" quotePrefix="1" applyFont="1" applyFill="1" applyBorder="1" applyAlignment="1">
      <alignment horizontal="center" vertical="center" wrapText="1"/>
    </xf>
    <xf numFmtId="0" fontId="7" fillId="2" borderId="1" xfId="1" quotePrefix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 indent="1"/>
    </xf>
    <xf numFmtId="0" fontId="7" fillId="2" borderId="12" xfId="1" applyFont="1" applyFill="1" applyBorder="1" applyAlignment="1">
      <alignment horizontal="left" vertical="center" indent="1"/>
    </xf>
    <xf numFmtId="0" fontId="7" fillId="2" borderId="11" xfId="1" applyFont="1" applyFill="1" applyBorder="1" applyAlignment="1">
      <alignment horizontal="left" vertical="center" indent="1"/>
    </xf>
    <xf numFmtId="0" fontId="11" fillId="2" borderId="12" xfId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13" fillId="2" borderId="0" xfId="1" applyFont="1" applyFill="1"/>
    <xf numFmtId="0" fontId="11" fillId="2" borderId="0" xfId="1" applyFont="1" applyFill="1"/>
    <xf numFmtId="0" fontId="7" fillId="2" borderId="14" xfId="1" quotePrefix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7" fillId="2" borderId="0" xfId="0" applyFont="1" applyFill="1"/>
    <xf numFmtId="0" fontId="8" fillId="2" borderId="13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2" fillId="2" borderId="0" xfId="1" applyFont="1" applyFill="1" applyAlignment="1"/>
    <xf numFmtId="0" fontId="12" fillId="2" borderId="0" xfId="1" applyFont="1" applyFill="1" applyAlignment="1">
      <alignment horizontal="center" wrapText="1"/>
    </xf>
    <xf numFmtId="0" fontId="7" fillId="2" borderId="8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2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7" fillId="2" borderId="0" xfId="3" applyFont="1" applyFill="1"/>
    <xf numFmtId="0" fontId="7" fillId="2" borderId="0" xfId="10" applyFont="1" applyFill="1"/>
    <xf numFmtId="0" fontId="26" fillId="2" borderId="0" xfId="0" applyFont="1" applyFill="1"/>
    <xf numFmtId="0" fontId="13" fillId="0" borderId="0" xfId="3" applyFont="1"/>
    <xf numFmtId="0" fontId="7" fillId="0" borderId="0" xfId="3" applyFont="1"/>
    <xf numFmtId="0" fontId="26" fillId="0" borderId="0" xfId="0" applyFont="1"/>
    <xf numFmtId="0" fontId="7" fillId="2" borderId="0" xfId="3" applyFont="1" applyFill="1" applyBorder="1" applyAlignment="1">
      <alignment horizontal="center" wrapText="1"/>
    </xf>
    <xf numFmtId="0" fontId="7" fillId="2" borderId="0" xfId="3" applyFont="1" applyFill="1" applyBorder="1" applyAlignment="1"/>
    <xf numFmtId="0" fontId="27" fillId="0" borderId="0" xfId="0" applyFont="1"/>
    <xf numFmtId="0" fontId="7" fillId="0" borderId="0" xfId="3" applyFont="1" applyAlignment="1">
      <alignment vertical="center"/>
    </xf>
    <xf numFmtId="0" fontId="7" fillId="0" borderId="0" xfId="1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7" fillId="0" borderId="0" xfId="10" applyFont="1" applyAlignment="1">
      <alignment horizont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quotePrefix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3" fillId="0" borderId="0" xfId="3" applyFont="1"/>
    <xf numFmtId="0" fontId="5" fillId="0" borderId="0" xfId="10" applyFont="1"/>
    <xf numFmtId="0" fontId="11" fillId="2" borderId="0" xfId="10" applyFont="1" applyFill="1"/>
    <xf numFmtId="0" fontId="11" fillId="0" borderId="0" xfId="10" applyFont="1"/>
    <xf numFmtId="0" fontId="7" fillId="0" borderId="0" xfId="3" applyFont="1" applyAlignment="1">
      <alignment horizontal="center" vertical="center"/>
    </xf>
    <xf numFmtId="0" fontId="7" fillId="2" borderId="1" xfId="3" quotePrefix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7" fillId="2" borderId="0" xfId="10" applyFont="1" applyFill="1" applyAlignment="1">
      <alignment horizontal="center"/>
    </xf>
    <xf numFmtId="0" fontId="7" fillId="2" borderId="0" xfId="3" applyFont="1" applyFill="1" applyAlignment="1"/>
    <xf numFmtId="0" fontId="5" fillId="0" borderId="0" xfId="10" applyFont="1" applyAlignment="1">
      <alignment vertical="center"/>
    </xf>
    <xf numFmtId="0" fontId="12" fillId="2" borderId="0" xfId="3" applyFont="1" applyFill="1" applyAlignment="1"/>
    <xf numFmtId="0" fontId="7" fillId="2" borderId="0" xfId="3" applyFont="1" applyFill="1" applyBorder="1" applyAlignment="1">
      <alignment horizontal="justify" wrapText="1"/>
    </xf>
    <xf numFmtId="0" fontId="10" fillId="2" borderId="3" xfId="3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vertical="center"/>
    </xf>
    <xf numFmtId="0" fontId="7" fillId="2" borderId="13" xfId="1" applyFont="1" applyFill="1" applyBorder="1" applyAlignment="1">
      <alignment horizontal="left" vertical="center" indent="1"/>
    </xf>
    <xf numFmtId="0" fontId="7" fillId="2" borderId="1" xfId="3" applyFont="1" applyFill="1" applyBorder="1" applyAlignment="1">
      <alignment horizontal="center" textRotation="90" wrapText="1"/>
    </xf>
    <xf numFmtId="0" fontId="7" fillId="2" borderId="13" xfId="3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textRotation="90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textRotation="90"/>
    </xf>
    <xf numFmtId="0" fontId="7" fillId="2" borderId="13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center" vertical="center"/>
    </xf>
    <xf numFmtId="0" fontId="7" fillId="2" borderId="1" xfId="1" quotePrefix="1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textRotation="90" wrapText="1"/>
    </xf>
    <xf numFmtId="0" fontId="7" fillId="2" borderId="3" xfId="3" applyFont="1" applyFill="1" applyBorder="1" applyAlignment="1">
      <alignment horizontal="center" wrapText="1"/>
    </xf>
    <xf numFmtId="0" fontId="7" fillId="2" borderId="3" xfId="3" applyFont="1" applyFill="1" applyBorder="1"/>
    <xf numFmtId="0" fontId="3" fillId="0" borderId="0" xfId="3" applyFont="1" applyFill="1"/>
    <xf numFmtId="0" fontId="7" fillId="0" borderId="0" xfId="3" applyFont="1" applyFill="1"/>
    <xf numFmtId="0" fontId="7" fillId="2" borderId="10" xfId="3" applyFont="1" applyFill="1" applyBorder="1" applyAlignment="1">
      <alignment vertical="center"/>
    </xf>
    <xf numFmtId="0" fontId="7" fillId="2" borderId="14" xfId="0" quotePrefix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7" fillId="2" borderId="0" xfId="1" applyFont="1" applyFill="1" applyBorder="1" applyAlignment="1">
      <alignment textRotation="90"/>
    </xf>
    <xf numFmtId="0" fontId="7" fillId="2" borderId="0" xfId="1" applyFont="1" applyFill="1" applyBorder="1" applyAlignment="1">
      <alignment textRotation="90" wrapText="1"/>
    </xf>
    <xf numFmtId="0" fontId="7" fillId="2" borderId="10" xfId="0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10" xfId="1" applyFont="1" applyFill="1" applyBorder="1" applyAlignment="1">
      <alignment textRotation="90"/>
    </xf>
    <xf numFmtId="0" fontId="7" fillId="2" borderId="6" xfId="1" applyFont="1" applyFill="1" applyBorder="1" applyAlignment="1">
      <alignment textRotation="90"/>
    </xf>
    <xf numFmtId="0" fontId="12" fillId="2" borderId="0" xfId="3" applyFont="1" applyFill="1" applyAlignment="1">
      <alignment vertical="center" wrapText="1"/>
    </xf>
    <xf numFmtId="0" fontId="7" fillId="2" borderId="5" xfId="1" applyFont="1" applyFill="1" applyBorder="1" applyAlignment="1">
      <alignment horizontal="center" textRotation="90"/>
    </xf>
    <xf numFmtId="0" fontId="7" fillId="2" borderId="13" xfId="1" applyFont="1" applyFill="1" applyBorder="1" applyAlignment="1">
      <alignment horizontal="center" textRotation="90"/>
    </xf>
    <xf numFmtId="0" fontId="7" fillId="2" borderId="7" xfId="1" applyFont="1" applyFill="1" applyBorder="1" applyAlignment="1">
      <alignment textRotation="90" wrapText="1"/>
    </xf>
    <xf numFmtId="0" fontId="7" fillId="2" borderId="12" xfId="0" applyFont="1" applyFill="1" applyBorder="1" applyAlignment="1">
      <alignment vertical="center"/>
    </xf>
    <xf numFmtId="0" fontId="7" fillId="2" borderId="8" xfId="1" applyFont="1" applyFill="1" applyBorder="1" applyAlignment="1">
      <alignment textRotation="90" wrapText="1"/>
    </xf>
    <xf numFmtId="0" fontId="7" fillId="2" borderId="1" xfId="1" applyFont="1" applyFill="1" applyBorder="1" applyAlignment="1">
      <alignment horizontal="center" textRotation="90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textRotation="90"/>
    </xf>
    <xf numFmtId="0" fontId="7" fillId="2" borderId="0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textRotation="90"/>
    </xf>
    <xf numFmtId="0" fontId="7" fillId="2" borderId="1" xfId="1" applyFont="1" applyFill="1" applyBorder="1" applyAlignment="1">
      <alignment horizontal="center" textRotation="90"/>
    </xf>
    <xf numFmtId="0" fontId="7" fillId="2" borderId="13" xfId="1" applyFont="1" applyFill="1" applyBorder="1" applyAlignment="1">
      <alignment horizontal="center" textRotation="90"/>
    </xf>
    <xf numFmtId="0" fontId="7" fillId="2" borderId="7" xfId="1" applyFont="1" applyFill="1" applyBorder="1" applyAlignment="1">
      <alignment textRotation="90"/>
    </xf>
    <xf numFmtId="0" fontId="29" fillId="0" borderId="0" xfId="0" applyFont="1" applyAlignment="1">
      <alignment vertical="center"/>
    </xf>
    <xf numFmtId="0" fontId="21" fillId="0" borderId="1" xfId="3" applyFont="1" applyFill="1" applyBorder="1" applyAlignment="1">
      <alignment horizontal="center" textRotation="90" wrapText="1"/>
    </xf>
    <xf numFmtId="0" fontId="21" fillId="0" borderId="1" xfId="3" applyFont="1" applyFill="1" applyBorder="1" applyAlignment="1">
      <alignment horizontal="center" textRotation="90"/>
    </xf>
    <xf numFmtId="0" fontId="21" fillId="0" borderId="1" xfId="3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left" vertical="center" indent="1"/>
    </xf>
    <xf numFmtId="0" fontId="7" fillId="2" borderId="13" xfId="1" applyFont="1" applyFill="1" applyBorder="1" applyAlignment="1">
      <alignment horizontal="left" vertical="center" inden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1" xfId="3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0" borderId="11" xfId="1" applyFont="1" applyFill="1" applyBorder="1" applyAlignment="1">
      <alignment textRotation="90" wrapText="1"/>
    </xf>
    <xf numFmtId="0" fontId="7" fillId="2" borderId="11" xfId="1" applyFont="1" applyFill="1" applyBorder="1" applyAlignment="1">
      <alignment textRotation="90"/>
    </xf>
    <xf numFmtId="0" fontId="21" fillId="0" borderId="2" xfId="3" quotePrefix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vertical="center"/>
    </xf>
    <xf numFmtId="0" fontId="7" fillId="0" borderId="6" xfId="3" applyFont="1" applyBorder="1"/>
    <xf numFmtId="0" fontId="7" fillId="0" borderId="6" xfId="3" applyFont="1" applyBorder="1" applyAlignment="1">
      <alignment horizontal="center" vertical="center"/>
    </xf>
    <xf numFmtId="0" fontId="7" fillId="0" borderId="11" xfId="0" applyFont="1" applyFill="1" applyBorder="1" applyAlignment="1">
      <alignment textRotation="90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textRotation="90"/>
    </xf>
    <xf numFmtId="0" fontId="7" fillId="2" borderId="13" xfId="3" quotePrefix="1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textRotation="90" wrapText="1"/>
    </xf>
    <xf numFmtId="0" fontId="21" fillId="2" borderId="0" xfId="3" applyFont="1" applyFill="1" applyBorder="1" applyAlignment="1">
      <alignment textRotation="90" wrapText="1"/>
    </xf>
    <xf numFmtId="0" fontId="21" fillId="2" borderId="8" xfId="3" applyFont="1" applyFill="1" applyBorder="1" applyAlignment="1">
      <alignment textRotation="90" wrapText="1"/>
    </xf>
    <xf numFmtId="0" fontId="21" fillId="2" borderId="13" xfId="3" applyFont="1" applyFill="1" applyBorder="1" applyAlignment="1">
      <alignment horizontal="center" textRotation="90" wrapText="1"/>
    </xf>
    <xf numFmtId="0" fontId="21" fillId="2" borderId="3" xfId="3" applyFont="1" applyFill="1" applyBorder="1" applyAlignment="1">
      <alignment textRotation="90" wrapText="1"/>
    </xf>
    <xf numFmtId="0" fontId="21" fillId="2" borderId="2" xfId="3" applyFont="1" applyFill="1" applyBorder="1" applyAlignment="1">
      <alignment textRotation="90" wrapText="1"/>
    </xf>
    <xf numFmtId="0" fontId="21" fillId="2" borderId="11" xfId="3" quotePrefix="1" applyFont="1" applyFill="1" applyBorder="1" applyAlignment="1">
      <alignment horizontal="center" vertical="center"/>
    </xf>
    <xf numFmtId="0" fontId="21" fillId="2" borderId="1" xfId="3" quotePrefix="1" applyFont="1" applyFill="1" applyBorder="1" applyAlignment="1">
      <alignment horizontal="center" vertical="center"/>
    </xf>
    <xf numFmtId="0" fontId="7" fillId="2" borderId="0" xfId="3" applyFont="1" applyFill="1" applyAlignment="1">
      <alignment horizontal="left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quotePrefix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26" fillId="0" borderId="0" xfId="0" applyFont="1" applyFill="1"/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" xfId="3" quotePrefix="1" applyFont="1" applyFill="1" applyBorder="1" applyAlignment="1">
      <alignment horizontal="center" vertical="center" wrapText="1"/>
    </xf>
    <xf numFmtId="0" fontId="7" fillId="0" borderId="1" xfId="3" quotePrefix="1" applyFont="1" applyFill="1" applyBorder="1" applyAlignment="1">
      <alignment horizontal="center" vertical="center"/>
    </xf>
    <xf numFmtId="0" fontId="27" fillId="0" borderId="0" xfId="0" applyFont="1" applyFill="1"/>
    <xf numFmtId="0" fontId="7" fillId="3" borderId="1" xfId="3" quotePrefix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2" fontId="1" fillId="0" borderId="1" xfId="3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 wrapText="1"/>
    </xf>
    <xf numFmtId="165" fontId="1" fillId="2" borderId="1" xfId="3" applyNumberFormat="1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center"/>
    </xf>
    <xf numFmtId="0" fontId="11" fillId="3" borderId="1" xfId="3" quotePrefix="1" applyFont="1" applyFill="1" applyBorder="1" applyAlignment="1">
      <alignment horizontal="center" vertical="center"/>
    </xf>
    <xf numFmtId="0" fontId="11" fillId="3" borderId="11" xfId="3" applyFont="1" applyFill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wrapText="1"/>
    </xf>
    <xf numFmtId="0" fontId="3" fillId="0" borderId="0" xfId="1" applyFont="1" applyBorder="1"/>
    <xf numFmtId="0" fontId="7" fillId="3" borderId="1" xfId="1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7" fillId="2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11" fillId="0" borderId="0" xfId="1" applyFont="1"/>
    <xf numFmtId="0" fontId="21" fillId="0" borderId="11" xfId="3" quotePrefix="1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11" fillId="3" borderId="11" xfId="3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left" vertical="center"/>
    </xf>
    <xf numFmtId="0" fontId="11" fillId="3" borderId="12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7" fillId="0" borderId="11" xfId="3" quotePrefix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vertical="center"/>
    </xf>
    <xf numFmtId="0" fontId="11" fillId="6" borderId="12" xfId="1" applyFont="1" applyFill="1" applyBorder="1" applyAlignment="1">
      <alignment vertical="center"/>
    </xf>
    <xf numFmtId="0" fontId="7" fillId="6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1" xfId="3" quotePrefix="1" applyFont="1" applyFill="1" applyBorder="1" applyAlignment="1">
      <alignment horizontal="center" vertical="center"/>
    </xf>
    <xf numFmtId="0" fontId="7" fillId="6" borderId="1" xfId="1" quotePrefix="1" applyFont="1" applyFill="1" applyBorder="1" applyAlignment="1">
      <alignment horizontal="center" vertical="center"/>
    </xf>
    <xf numFmtId="0" fontId="11" fillId="6" borderId="1" xfId="1" quotePrefix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1" xfId="1" quotePrefix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21" fillId="3" borderId="1" xfId="3" applyFont="1" applyFill="1" applyBorder="1" applyAlignment="1">
      <alignment horizontal="center" vertical="center"/>
    </xf>
    <xf numFmtId="0" fontId="22" fillId="3" borderId="13" xfId="1" applyFont="1" applyFill="1" applyBorder="1" applyAlignment="1">
      <alignment vertical="center"/>
    </xf>
    <xf numFmtId="0" fontId="11" fillId="3" borderId="13" xfId="1" applyFont="1" applyFill="1" applyBorder="1" applyAlignment="1">
      <alignment vertical="center"/>
    </xf>
    <xf numFmtId="0" fontId="22" fillId="3" borderId="1" xfId="3" applyFont="1" applyFill="1" applyBorder="1" applyAlignment="1">
      <alignment horizontal="center" vertical="center"/>
    </xf>
    <xf numFmtId="0" fontId="11" fillId="0" borderId="6" xfId="3" applyFont="1" applyBorder="1"/>
    <xf numFmtId="0" fontId="11" fillId="0" borderId="0" xfId="3" applyFont="1"/>
    <xf numFmtId="0" fontId="22" fillId="3" borderId="11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8" fillId="2" borderId="0" xfId="14" applyFont="1" applyFill="1"/>
    <xf numFmtId="0" fontId="8" fillId="0" borderId="0" xfId="14" applyFont="1"/>
    <xf numFmtId="0" fontId="28" fillId="0" borderId="0" xfId="14" applyFont="1" applyAlignment="1">
      <alignment vertical="center"/>
    </xf>
    <xf numFmtId="0" fontId="7" fillId="0" borderId="0" xfId="14" applyFont="1"/>
    <xf numFmtId="0" fontId="8" fillId="2" borderId="0" xfId="14" applyFont="1" applyFill="1" applyBorder="1"/>
    <xf numFmtId="0" fontId="11" fillId="2" borderId="3" xfId="14" applyFont="1" applyFill="1" applyBorder="1" applyAlignment="1"/>
    <xf numFmtId="0" fontId="11" fillId="2" borderId="0" xfId="14" applyFont="1" applyFill="1" applyBorder="1" applyAlignment="1"/>
    <xf numFmtId="0" fontId="8" fillId="2" borderId="3" xfId="14" applyFont="1" applyFill="1" applyBorder="1"/>
    <xf numFmtId="0" fontId="8" fillId="2" borderId="3" xfId="14" applyFont="1" applyFill="1" applyBorder="1" applyAlignment="1"/>
    <xf numFmtId="0" fontId="7" fillId="2" borderId="0" xfId="14" applyFont="1" applyFill="1" applyBorder="1" applyAlignment="1">
      <alignment textRotation="90"/>
    </xf>
    <xf numFmtId="0" fontId="7" fillId="2" borderId="11" xfId="14" applyFont="1" applyFill="1" applyBorder="1" applyAlignment="1">
      <alignment vertical="center" wrapText="1"/>
    </xf>
    <xf numFmtId="0" fontId="7" fillId="2" borderId="10" xfId="14" applyFont="1" applyFill="1" applyBorder="1" applyAlignment="1">
      <alignment textRotation="90"/>
    </xf>
    <xf numFmtId="0" fontId="7" fillId="2" borderId="13" xfId="14" applyFont="1" applyFill="1" applyBorder="1" applyAlignment="1">
      <alignment horizontal="center" textRotation="90"/>
    </xf>
    <xf numFmtId="0" fontId="7" fillId="2" borderId="1" xfId="14" applyFont="1" applyFill="1" applyBorder="1" applyAlignment="1">
      <alignment horizontal="center" textRotation="90"/>
    </xf>
    <xf numFmtId="0" fontId="7" fillId="2" borderId="1" xfId="14" applyFont="1" applyFill="1" applyBorder="1" applyAlignment="1">
      <alignment horizontal="center" vertical="center"/>
    </xf>
    <xf numFmtId="0" fontId="7" fillId="2" borderId="1" xfId="14" quotePrefix="1" applyFont="1" applyFill="1" applyBorder="1" applyAlignment="1">
      <alignment horizontal="center" vertical="center"/>
    </xf>
    <xf numFmtId="0" fontId="11" fillId="3" borderId="1" xfId="14" applyFont="1" applyFill="1" applyBorder="1" applyAlignment="1">
      <alignment horizontal="center" vertical="center"/>
    </xf>
    <xf numFmtId="0" fontId="8" fillId="0" borderId="0" xfId="14" applyFont="1" applyAlignment="1">
      <alignment vertical="center"/>
    </xf>
    <xf numFmtId="0" fontId="7" fillId="4" borderId="1" xfId="1" quotePrefix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11" fillId="6" borderId="11" xfId="3" applyFont="1" applyFill="1" applyBorder="1" applyAlignment="1">
      <alignment horizontal="center" vertical="center"/>
    </xf>
    <xf numFmtId="0" fontId="22" fillId="6" borderId="13" xfId="1" applyFont="1" applyFill="1" applyBorder="1" applyAlignment="1">
      <alignment horizontal="left" vertical="center"/>
    </xf>
    <xf numFmtId="0" fontId="22" fillId="6" borderId="1" xfId="3" applyFont="1" applyFill="1" applyBorder="1" applyAlignment="1">
      <alignment horizontal="center" vertical="center"/>
    </xf>
    <xf numFmtId="0" fontId="22" fillId="6" borderId="11" xfId="3" applyFont="1" applyFill="1" applyBorder="1" applyAlignment="1">
      <alignment horizontal="center" vertical="center"/>
    </xf>
    <xf numFmtId="0" fontId="7" fillId="6" borderId="1" xfId="3" quotePrefix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0" fontId="7" fillId="6" borderId="1" xfId="0" quotePrefix="1" applyFont="1" applyFill="1" applyBorder="1" applyAlignment="1">
      <alignment horizontal="center" vertical="center"/>
    </xf>
    <xf numFmtId="0" fontId="11" fillId="6" borderId="1" xfId="13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left" vertical="center" indent="1"/>
    </xf>
    <xf numFmtId="0" fontId="7" fillId="3" borderId="12" xfId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left" vertical="center" indent="1"/>
    </xf>
    <xf numFmtId="0" fontId="16" fillId="6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/>
    </xf>
    <xf numFmtId="0" fontId="16" fillId="6" borderId="12" xfId="1" applyFont="1" applyFill="1" applyBorder="1" applyAlignment="1">
      <alignment vertical="center"/>
    </xf>
    <xf numFmtId="0" fontId="16" fillId="6" borderId="11" xfId="1" applyFont="1" applyFill="1" applyBorder="1" applyAlignment="1">
      <alignment vertical="center"/>
    </xf>
    <xf numFmtId="0" fontId="11" fillId="3" borderId="11" xfId="1" applyFont="1" applyFill="1" applyBorder="1" applyAlignment="1">
      <alignment vertical="center"/>
    </xf>
    <xf numFmtId="0" fontId="7" fillId="3" borderId="11" xfId="1" applyFont="1" applyFill="1" applyBorder="1" applyAlignment="1">
      <alignment horizontal="left" vertical="center" indent="1"/>
    </xf>
    <xf numFmtId="0" fontId="7" fillId="3" borderId="11" xfId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0" borderId="13" xfId="3" applyFont="1" applyFill="1" applyBorder="1" applyAlignment="1">
      <alignment horizontal="center" vertical="center" wrapText="1"/>
    </xf>
    <xf numFmtId="0" fontId="21" fillId="0" borderId="12" xfId="3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textRotation="90" wrapText="1"/>
    </xf>
    <xf numFmtId="0" fontId="21" fillId="2" borderId="14" xfId="3" applyFont="1" applyFill="1" applyBorder="1" applyAlignment="1">
      <alignment horizontal="center" textRotation="90" wrapText="1"/>
    </xf>
    <xf numFmtId="0" fontId="21" fillId="2" borderId="13" xfId="3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center" textRotation="90" wrapText="1"/>
    </xf>
    <xf numFmtId="0" fontId="21" fillId="0" borderId="14" xfId="3" applyFont="1" applyFill="1" applyBorder="1" applyAlignment="1">
      <alignment horizontal="center" textRotation="90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indent="1"/>
    </xf>
    <xf numFmtId="0" fontId="11" fillId="3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21" fillId="0" borderId="1" xfId="3" applyFont="1" applyFill="1" applyBorder="1" applyAlignment="1">
      <alignment horizontal="center" textRotation="90" wrapText="1"/>
    </xf>
    <xf numFmtId="0" fontId="21" fillId="0" borderId="1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1" xfId="3" quotePrefix="1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textRotation="90" wrapText="1"/>
    </xf>
    <xf numFmtId="0" fontId="31" fillId="0" borderId="10" xfId="0" applyFont="1" applyFill="1" applyBorder="1"/>
    <xf numFmtId="0" fontId="31" fillId="0" borderId="6" xfId="0" applyFont="1" applyFill="1" applyBorder="1"/>
    <xf numFmtId="0" fontId="31" fillId="0" borderId="7" xfId="0" applyFont="1" applyFill="1" applyBorder="1"/>
    <xf numFmtId="0" fontId="31" fillId="0" borderId="4" xfId="0" applyFont="1" applyFill="1" applyBorder="1"/>
    <xf numFmtId="0" fontId="31" fillId="0" borderId="2" xfId="0" applyFont="1" applyFill="1" applyBorder="1"/>
    <xf numFmtId="0" fontId="21" fillId="0" borderId="10" xfId="3" applyFont="1" applyFill="1" applyBorder="1" applyAlignment="1">
      <alignment horizontal="center" textRotation="90" wrapText="1"/>
    </xf>
    <xf numFmtId="0" fontId="21" fillId="0" borderId="6" xfId="3" applyFont="1" applyFill="1" applyBorder="1" applyAlignment="1">
      <alignment horizontal="center" textRotation="90" wrapText="1"/>
    </xf>
    <xf numFmtId="0" fontId="21" fillId="0" borderId="7" xfId="3" applyFont="1" applyFill="1" applyBorder="1" applyAlignment="1">
      <alignment horizontal="center" textRotation="90" wrapText="1"/>
    </xf>
    <xf numFmtId="0" fontId="21" fillId="0" borderId="4" xfId="3" applyFont="1" applyFill="1" applyBorder="1" applyAlignment="1">
      <alignment horizontal="center" textRotation="90" wrapText="1"/>
    </xf>
    <xf numFmtId="0" fontId="21" fillId="0" borderId="2" xfId="3" applyFont="1" applyFill="1" applyBorder="1" applyAlignment="1">
      <alignment horizontal="center" textRotation="90" wrapText="1"/>
    </xf>
    <xf numFmtId="0" fontId="11" fillId="6" borderId="13" xfId="1" applyFont="1" applyFill="1" applyBorder="1" applyAlignment="1">
      <alignment horizontal="center" vertical="center"/>
    </xf>
    <xf numFmtId="0" fontId="11" fillId="6" borderId="11" xfId="1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textRotation="90" wrapText="1"/>
    </xf>
    <xf numFmtId="0" fontId="7" fillId="2" borderId="10" xfId="3" applyFont="1" applyFill="1" applyBorder="1" applyAlignment="1">
      <alignment horizontal="center" textRotation="90" wrapText="1"/>
    </xf>
    <xf numFmtId="0" fontId="7" fillId="2" borderId="6" xfId="3" applyFont="1" applyFill="1" applyBorder="1" applyAlignment="1">
      <alignment horizontal="center" textRotation="90" wrapText="1"/>
    </xf>
    <xf numFmtId="0" fontId="7" fillId="2" borderId="7" xfId="3" applyFont="1" applyFill="1" applyBorder="1" applyAlignment="1">
      <alignment horizontal="center" textRotation="90" wrapText="1"/>
    </xf>
    <xf numFmtId="0" fontId="7" fillId="2" borderId="4" xfId="3" applyFont="1" applyFill="1" applyBorder="1" applyAlignment="1">
      <alignment horizontal="center" textRotation="90" wrapText="1"/>
    </xf>
    <xf numFmtId="0" fontId="7" fillId="2" borderId="2" xfId="3" applyFont="1" applyFill="1" applyBorder="1" applyAlignment="1">
      <alignment horizontal="center" textRotation="90" wrapText="1"/>
    </xf>
    <xf numFmtId="0" fontId="11" fillId="3" borderId="13" xfId="3" applyFont="1" applyFill="1" applyBorder="1" applyAlignment="1">
      <alignment horizontal="center" vertical="center"/>
    </xf>
    <xf numFmtId="0" fontId="11" fillId="3" borderId="11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22" fillId="6" borderId="13" xfId="3" applyFont="1" applyFill="1" applyBorder="1" applyAlignment="1">
      <alignment horizontal="center" vertical="center"/>
    </xf>
    <xf numFmtId="0" fontId="22" fillId="6" borderId="11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textRotation="90" wrapText="1"/>
    </xf>
    <xf numFmtId="0" fontId="21" fillId="2" borderId="13" xfId="3" applyFont="1" applyFill="1" applyBorder="1" applyAlignment="1">
      <alignment horizontal="center" textRotation="90" wrapText="1"/>
    </xf>
    <xf numFmtId="0" fontId="21" fillId="2" borderId="1" xfId="3" applyFont="1" applyFill="1" applyBorder="1" applyAlignment="1">
      <alignment horizontal="center" textRotation="90" wrapText="1"/>
    </xf>
    <xf numFmtId="0" fontId="21" fillId="2" borderId="9" xfId="3" applyFont="1" applyFill="1" applyBorder="1" applyAlignment="1">
      <alignment horizontal="center" textRotation="90" wrapText="1"/>
    </xf>
    <xf numFmtId="0" fontId="21" fillId="2" borderId="4" xfId="3" applyFont="1" applyFill="1" applyBorder="1" applyAlignment="1">
      <alignment horizontal="center" textRotation="90" wrapText="1"/>
    </xf>
    <xf numFmtId="0" fontId="22" fillId="3" borderId="13" xfId="3" applyFont="1" applyFill="1" applyBorder="1" applyAlignment="1">
      <alignment horizontal="center" vertical="center"/>
    </xf>
    <xf numFmtId="0" fontId="22" fillId="3" borderId="11" xfId="3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textRotation="90" wrapText="1"/>
    </xf>
    <xf numFmtId="0" fontId="21" fillId="0" borderId="13" xfId="3" quotePrefix="1" applyFont="1" applyFill="1" applyBorder="1" applyAlignment="1">
      <alignment horizontal="center" vertical="center" wrapText="1"/>
    </xf>
    <xf numFmtId="0" fontId="21" fillId="0" borderId="11" xfId="3" quotePrefix="1" applyFont="1" applyFill="1" applyBorder="1" applyAlignment="1">
      <alignment horizontal="center" vertical="center" wrapText="1"/>
    </xf>
    <xf numFmtId="0" fontId="21" fillId="3" borderId="13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textRotation="90" wrapText="1"/>
    </xf>
    <xf numFmtId="0" fontId="21" fillId="2" borderId="6" xfId="3" applyFont="1" applyFill="1" applyBorder="1" applyAlignment="1">
      <alignment horizontal="center" textRotation="90" wrapText="1"/>
    </xf>
    <xf numFmtId="0" fontId="12" fillId="2" borderId="0" xfId="3" applyFont="1" applyFill="1" applyAlignment="1">
      <alignment horizontal="center" wrapText="1"/>
    </xf>
    <xf numFmtId="0" fontId="12" fillId="2" borderId="0" xfId="3" applyFont="1" applyFill="1" applyAlignment="1">
      <alignment horizontal="center"/>
    </xf>
    <xf numFmtId="0" fontId="21" fillId="0" borderId="8" xfId="3" applyFont="1" applyFill="1" applyBorder="1" applyAlignment="1">
      <alignment horizontal="center" textRotation="90" wrapText="1"/>
    </xf>
    <xf numFmtId="0" fontId="21" fillId="0" borderId="0" xfId="3" applyFont="1" applyFill="1" applyBorder="1" applyAlignment="1">
      <alignment horizontal="center" textRotation="90" wrapText="1"/>
    </xf>
    <xf numFmtId="0" fontId="21" fillId="0" borderId="3" xfId="3" applyFont="1" applyFill="1" applyBorder="1" applyAlignment="1">
      <alignment horizontal="center" textRotation="90" wrapText="1"/>
    </xf>
    <xf numFmtId="0" fontId="21" fillId="0" borderId="12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11" fillId="6" borderId="13" xfId="3" applyFont="1" applyFill="1" applyBorder="1" applyAlignment="1">
      <alignment horizontal="center" vertical="center"/>
    </xf>
    <xf numFmtId="0" fontId="11" fillId="6" borderId="11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left" vertical="center"/>
    </xf>
    <xf numFmtId="0" fontId="11" fillId="6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0" fontId="11" fillId="3" borderId="12" xfId="1" applyFont="1" applyFill="1" applyBorder="1" applyAlignment="1">
      <alignment horizontal="left" vertical="center"/>
    </xf>
    <xf numFmtId="0" fontId="21" fillId="0" borderId="13" xfId="3" quotePrefix="1" applyFont="1" applyFill="1" applyBorder="1" applyAlignment="1">
      <alignment horizontal="center" vertical="center"/>
    </xf>
    <xf numFmtId="0" fontId="21" fillId="0" borderId="11" xfId="3" quotePrefix="1" applyFont="1" applyFill="1" applyBorder="1" applyAlignment="1">
      <alignment horizontal="center" vertical="center"/>
    </xf>
    <xf numFmtId="0" fontId="21" fillId="2" borderId="3" xfId="3" applyFont="1" applyFill="1" applyBorder="1" applyAlignment="1">
      <alignment horizontal="center" vertical="center" wrapText="1"/>
    </xf>
    <xf numFmtId="0" fontId="21" fillId="2" borderId="15" xfId="10" applyFont="1" applyFill="1" applyBorder="1" applyAlignment="1">
      <alignment horizontal="center" textRotation="90" wrapText="1"/>
    </xf>
    <xf numFmtId="0" fontId="21" fillId="2" borderId="14" xfId="10" applyFont="1" applyFill="1" applyBorder="1" applyAlignment="1">
      <alignment horizontal="center" textRotation="90" wrapText="1"/>
    </xf>
    <xf numFmtId="0" fontId="21" fillId="2" borderId="5" xfId="10" applyFont="1" applyFill="1" applyBorder="1" applyAlignment="1">
      <alignment horizontal="center" textRotation="90" wrapText="1"/>
    </xf>
    <xf numFmtId="0" fontId="7" fillId="2" borderId="13" xfId="1" applyFont="1" applyFill="1" applyBorder="1" applyAlignment="1">
      <alignment horizontal="left" vertical="center" indent="1"/>
    </xf>
    <xf numFmtId="0" fontId="7" fillId="2" borderId="12" xfId="1" applyFont="1" applyFill="1" applyBorder="1" applyAlignment="1">
      <alignment horizontal="left" vertical="center" indent="1"/>
    </xf>
    <xf numFmtId="0" fontId="7" fillId="2" borderId="13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 indent="2"/>
    </xf>
    <xf numFmtId="0" fontId="7" fillId="2" borderId="11" xfId="1" applyFont="1" applyFill="1" applyBorder="1" applyAlignment="1">
      <alignment horizontal="left" vertical="center" indent="2"/>
    </xf>
    <xf numFmtId="0" fontId="7" fillId="2" borderId="12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/>
    </xf>
    <xf numFmtId="0" fontId="21" fillId="0" borderId="6" xfId="10" applyFont="1" applyFill="1" applyBorder="1" applyAlignment="1">
      <alignment horizontal="center" textRotation="90" wrapText="1"/>
    </xf>
    <xf numFmtId="0" fontId="21" fillId="0" borderId="7" xfId="10" applyFont="1" applyFill="1" applyBorder="1" applyAlignment="1">
      <alignment horizontal="center" textRotation="90" wrapText="1"/>
    </xf>
    <xf numFmtId="0" fontId="21" fillId="0" borderId="4" xfId="10" applyFont="1" applyFill="1" applyBorder="1" applyAlignment="1">
      <alignment horizontal="center" textRotation="90" wrapText="1"/>
    </xf>
    <xf numFmtId="0" fontId="21" fillId="0" borderId="2" xfId="10" applyFont="1" applyFill="1" applyBorder="1" applyAlignment="1">
      <alignment horizontal="center" textRotation="90" wrapText="1"/>
    </xf>
    <xf numFmtId="0" fontId="21" fillId="0" borderId="9" xfId="10" applyFont="1" applyFill="1" applyBorder="1" applyAlignment="1">
      <alignment horizontal="center" textRotation="90" wrapText="1"/>
    </xf>
    <xf numFmtId="0" fontId="21" fillId="0" borderId="10" xfId="10" applyFont="1" applyFill="1" applyBorder="1" applyAlignment="1">
      <alignment horizontal="center" textRotation="90" wrapText="1"/>
    </xf>
    <xf numFmtId="0" fontId="21" fillId="0" borderId="8" xfId="3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11" fillId="3" borderId="13" xfId="1" quotePrefix="1" applyFont="1" applyFill="1" applyBorder="1" applyAlignment="1">
      <alignment horizontal="center" vertical="center"/>
    </xf>
    <xf numFmtId="0" fontId="11" fillId="3" borderId="11" xfId="1" quotePrefix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textRotation="90" wrapText="1"/>
    </xf>
    <xf numFmtId="0" fontId="7" fillId="2" borderId="14" xfId="1" applyFont="1" applyFill="1" applyBorder="1" applyAlignment="1">
      <alignment horizontal="center" textRotation="90" wrapText="1"/>
    </xf>
    <xf numFmtId="0" fontId="7" fillId="0" borderId="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textRotation="90" wrapText="1"/>
    </xf>
    <xf numFmtId="0" fontId="12" fillId="2" borderId="0" xfId="1" applyFont="1" applyFill="1" applyAlignment="1">
      <alignment horizont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textRotation="90"/>
    </xf>
    <xf numFmtId="0" fontId="7" fillId="2" borderId="4" xfId="1" applyFont="1" applyFill="1" applyBorder="1" applyAlignment="1">
      <alignment horizontal="center" textRotation="90"/>
    </xf>
    <xf numFmtId="0" fontId="7" fillId="2" borderId="6" xfId="1" applyFont="1" applyFill="1" applyBorder="1" applyAlignment="1">
      <alignment horizontal="center" textRotation="90"/>
    </xf>
    <xf numFmtId="0" fontId="7" fillId="2" borderId="9" xfId="1" applyFont="1" applyFill="1" applyBorder="1" applyAlignment="1">
      <alignment horizontal="center" textRotation="90" wrapText="1"/>
    </xf>
    <xf numFmtId="0" fontId="7" fillId="2" borderId="15" xfId="1" applyFont="1" applyFill="1" applyBorder="1" applyAlignment="1">
      <alignment horizontal="center" textRotation="90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2" borderId="13" xfId="1" quotePrefix="1" applyFont="1" applyFill="1" applyBorder="1" applyAlignment="1">
      <alignment horizontal="center" vertical="center"/>
    </xf>
    <xf numFmtId="0" fontId="7" fillId="2" borderId="11" xfId="1" quotePrefix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 indent="1"/>
    </xf>
    <xf numFmtId="0" fontId="7" fillId="2" borderId="7" xfId="1" applyFont="1" applyFill="1" applyBorder="1" applyAlignment="1">
      <alignment horizontal="center" textRotation="90" wrapText="1"/>
    </xf>
    <xf numFmtId="0" fontId="7" fillId="2" borderId="4" xfId="1" applyFont="1" applyFill="1" applyBorder="1" applyAlignment="1">
      <alignment horizontal="center" textRotation="90" wrapText="1"/>
    </xf>
    <xf numFmtId="0" fontId="7" fillId="2" borderId="2" xfId="1" applyFont="1" applyFill="1" applyBorder="1" applyAlignment="1">
      <alignment horizontal="center" textRotation="90" wrapText="1"/>
    </xf>
    <xf numFmtId="0" fontId="7" fillId="2" borderId="1" xfId="1" applyFont="1" applyFill="1" applyBorder="1" applyAlignment="1">
      <alignment horizontal="center" textRotation="90" wrapText="1"/>
    </xf>
    <xf numFmtId="0" fontId="11" fillId="6" borderId="1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textRotation="90"/>
    </xf>
    <xf numFmtId="0" fontId="7" fillId="0" borderId="1" xfId="1" applyFont="1" applyFill="1" applyBorder="1" applyAlignment="1">
      <alignment horizontal="center" vertical="center" wrapText="1"/>
    </xf>
    <xf numFmtId="0" fontId="11" fillId="6" borderId="13" xfId="1" quotePrefix="1" applyFont="1" applyFill="1" applyBorder="1" applyAlignment="1">
      <alignment horizontal="center" vertical="center"/>
    </xf>
    <xf numFmtId="0" fontId="11" fillId="6" borderId="11" xfId="1" quotePrefix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textRotation="90"/>
    </xf>
    <xf numFmtId="0" fontId="7" fillId="2" borderId="1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vertical="center"/>
    </xf>
    <xf numFmtId="0" fontId="16" fillId="6" borderId="12" xfId="1" applyFont="1" applyFill="1" applyBorder="1" applyAlignment="1">
      <alignment vertical="center"/>
    </xf>
    <xf numFmtId="0" fontId="16" fillId="6" borderId="11" xfId="1" applyFont="1" applyFill="1" applyBorder="1" applyAlignment="1">
      <alignment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vertical="center"/>
    </xf>
    <xf numFmtId="0" fontId="11" fillId="2" borderId="12" xfId="1" applyFont="1" applyFill="1" applyBorder="1" applyAlignment="1">
      <alignment vertical="center"/>
    </xf>
    <xf numFmtId="0" fontId="11" fillId="2" borderId="11" xfId="1" applyFont="1" applyFill="1" applyBorder="1" applyAlignment="1">
      <alignment vertical="center"/>
    </xf>
    <xf numFmtId="0" fontId="8" fillId="2" borderId="11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1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7" fillId="0" borderId="1" xfId="12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2" borderId="1" xfId="12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2" borderId="1" xfId="11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1" fontId="7" fillId="0" borderId="1" xfId="0" quotePrefix="1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textRotation="90" wrapText="1"/>
    </xf>
    <xf numFmtId="0" fontId="7" fillId="0" borderId="15" xfId="1" applyFont="1" applyFill="1" applyBorder="1" applyAlignment="1">
      <alignment horizontal="center" textRotation="90" wrapText="1"/>
    </xf>
    <xf numFmtId="0" fontId="7" fillId="0" borderId="14" xfId="1" applyFont="1" applyFill="1" applyBorder="1" applyAlignment="1">
      <alignment horizontal="center" textRotation="90" wrapText="1"/>
    </xf>
    <xf numFmtId="0" fontId="7" fillId="0" borderId="7" xfId="1" applyFont="1" applyFill="1" applyBorder="1" applyAlignment="1">
      <alignment horizontal="center" textRotation="90" wrapText="1"/>
    </xf>
    <xf numFmtId="0" fontId="11" fillId="4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3" xfId="13" applyFont="1" applyFill="1" applyBorder="1" applyAlignment="1">
      <alignment horizontal="center" vertical="center"/>
    </xf>
    <xf numFmtId="0" fontId="11" fillId="3" borderId="11" xfId="13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11" fillId="6" borderId="13" xfId="13" applyFont="1" applyFill="1" applyBorder="1" applyAlignment="1">
      <alignment horizontal="center" vertical="center"/>
    </xf>
    <xf numFmtId="0" fontId="11" fillId="6" borderId="11" xfId="13" applyFont="1" applyFill="1" applyBorder="1" applyAlignment="1">
      <alignment horizontal="center" vertical="center"/>
    </xf>
    <xf numFmtId="0" fontId="7" fillId="2" borderId="13" xfId="0" quotePrefix="1" applyFont="1" applyFill="1" applyBorder="1" applyAlignment="1">
      <alignment horizontal="center" vertical="center"/>
    </xf>
    <xf numFmtId="0" fontId="7" fillId="2" borderId="11" xfId="0" quotePrefix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textRotation="90"/>
    </xf>
    <xf numFmtId="0" fontId="7" fillId="2" borderId="10" xfId="0" applyFont="1" applyFill="1" applyBorder="1" applyAlignment="1">
      <alignment horizontal="center" textRotation="90"/>
    </xf>
    <xf numFmtId="0" fontId="7" fillId="2" borderId="6" xfId="0" applyFont="1" applyFill="1" applyBorder="1" applyAlignment="1">
      <alignment horizontal="center" textRotation="90"/>
    </xf>
    <xf numFmtId="0" fontId="7" fillId="2" borderId="0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/>
    </xf>
    <xf numFmtId="0" fontId="7" fillId="2" borderId="14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4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textRotation="90"/>
    </xf>
    <xf numFmtId="0" fontId="7" fillId="0" borderId="6" xfId="0" applyFont="1" applyFill="1" applyBorder="1" applyAlignment="1">
      <alignment horizontal="center" textRotation="90" wrapText="1"/>
    </xf>
    <xf numFmtId="0" fontId="7" fillId="0" borderId="15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7" fillId="2" borderId="12" xfId="0" quotePrefix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3" quotePrefix="1" applyFont="1" applyFill="1" applyBorder="1" applyAlignment="1">
      <alignment horizontal="center" vertical="center"/>
    </xf>
    <xf numFmtId="0" fontId="7" fillId="2" borderId="11" xfId="3" quotePrefix="1" applyFont="1" applyFill="1" applyBorder="1" applyAlignment="1">
      <alignment horizontal="center" vertical="center"/>
    </xf>
    <xf numFmtId="0" fontId="7" fillId="0" borderId="13" xfId="3" quotePrefix="1" applyFont="1" applyFill="1" applyBorder="1" applyAlignment="1">
      <alignment horizontal="center" vertical="center"/>
    </xf>
    <xf numFmtId="0" fontId="7" fillId="0" borderId="11" xfId="3" quotePrefix="1" applyFont="1" applyFill="1" applyBorder="1" applyAlignment="1">
      <alignment horizontal="center" vertical="center"/>
    </xf>
    <xf numFmtId="0" fontId="11" fillId="3" borderId="13" xfId="3" quotePrefix="1" applyFont="1" applyFill="1" applyBorder="1" applyAlignment="1">
      <alignment horizontal="center" vertical="center"/>
    </xf>
    <xf numFmtId="0" fontId="11" fillId="3" borderId="11" xfId="3" quotePrefix="1" applyFont="1" applyFill="1" applyBorder="1" applyAlignment="1">
      <alignment horizontal="center" vertical="center"/>
    </xf>
    <xf numFmtId="0" fontId="11" fillId="6" borderId="13" xfId="3" quotePrefix="1" applyFont="1" applyFill="1" applyBorder="1" applyAlignment="1">
      <alignment horizontal="center" vertical="center"/>
    </xf>
    <xf numFmtId="0" fontId="11" fillId="6" borderId="11" xfId="3" quotePrefix="1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7" fillId="0" borderId="17" xfId="0" applyFont="1" applyFill="1" applyBorder="1"/>
    <xf numFmtId="0" fontId="7" fillId="2" borderId="0" xfId="3" applyFont="1" applyFill="1" applyBorder="1" applyAlignment="1">
      <alignment horizontal="center" textRotation="90" wrapText="1"/>
    </xf>
    <xf numFmtId="0" fontId="7" fillId="2" borderId="14" xfId="3" applyFont="1" applyFill="1" applyBorder="1" applyAlignment="1">
      <alignment horizontal="center" textRotation="90" wrapText="1"/>
    </xf>
    <xf numFmtId="0" fontId="7" fillId="0" borderId="9" xfId="3" applyFont="1" applyFill="1" applyBorder="1" applyAlignment="1">
      <alignment horizontal="center" textRotation="90" wrapText="1"/>
    </xf>
    <xf numFmtId="0" fontId="7" fillId="0" borderId="8" xfId="3" applyFont="1" applyFill="1" applyBorder="1" applyAlignment="1">
      <alignment horizontal="center" textRotation="90" wrapText="1"/>
    </xf>
    <xf numFmtId="0" fontId="7" fillId="0" borderId="6" xfId="3" applyFont="1" applyFill="1" applyBorder="1" applyAlignment="1">
      <alignment horizontal="center" textRotation="90" wrapText="1"/>
    </xf>
    <xf numFmtId="0" fontId="7" fillId="0" borderId="0" xfId="3" applyFont="1" applyFill="1" applyBorder="1" applyAlignment="1">
      <alignment horizontal="center" textRotation="90" wrapText="1"/>
    </xf>
    <xf numFmtId="0" fontId="7" fillId="0" borderId="4" xfId="3" applyFont="1" applyFill="1" applyBorder="1" applyAlignment="1">
      <alignment horizontal="center" textRotation="90" wrapText="1"/>
    </xf>
    <xf numFmtId="0" fontId="7" fillId="0" borderId="3" xfId="3" applyFont="1" applyFill="1" applyBorder="1" applyAlignment="1">
      <alignment horizontal="center" textRotation="90" wrapText="1"/>
    </xf>
    <xf numFmtId="0" fontId="7" fillId="2" borderId="8" xfId="3" applyFont="1" applyFill="1" applyBorder="1" applyAlignment="1">
      <alignment horizontal="center" textRotation="90" wrapText="1"/>
    </xf>
    <xf numFmtId="0" fontId="7" fillId="2" borderId="3" xfId="3" applyFont="1" applyFill="1" applyBorder="1" applyAlignment="1">
      <alignment horizontal="center" textRotation="90" wrapText="1"/>
    </xf>
    <xf numFmtId="0" fontId="7" fillId="2" borderId="1" xfId="3" applyFont="1" applyFill="1" applyBorder="1" applyAlignment="1">
      <alignment horizontal="center" textRotation="90" wrapText="1"/>
    </xf>
    <xf numFmtId="0" fontId="0" fillId="0" borderId="6" xfId="0" applyBorder="1"/>
    <xf numFmtId="0" fontId="0" fillId="0" borderId="4" xfId="0" applyBorder="1"/>
    <xf numFmtId="0" fontId="7" fillId="2" borderId="1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5" xfId="0" applyFont="1" applyFill="1" applyBorder="1" applyAlignment="1">
      <alignment horizontal="center" textRotation="90"/>
    </xf>
    <xf numFmtId="0" fontId="7" fillId="0" borderId="14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textRotation="90"/>
    </xf>
    <xf numFmtId="0" fontId="12" fillId="2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11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0" fontId="12" fillId="2" borderId="0" xfId="1" applyFont="1" applyFill="1" applyAlignment="1">
      <alignment horizontal="center" wrapText="1"/>
    </xf>
    <xf numFmtId="0" fontId="7" fillId="2" borderId="5" xfId="1" applyFont="1" applyFill="1" applyBorder="1" applyAlignment="1">
      <alignment horizontal="center" textRotation="90"/>
    </xf>
    <xf numFmtId="0" fontId="7" fillId="2" borderId="15" xfId="1" applyFont="1" applyFill="1" applyBorder="1" applyAlignment="1">
      <alignment horizontal="center" textRotation="90"/>
    </xf>
    <xf numFmtId="0" fontId="7" fillId="2" borderId="8" xfId="1" applyFont="1" applyFill="1" applyBorder="1" applyAlignment="1">
      <alignment horizontal="center" textRotation="90"/>
    </xf>
    <xf numFmtId="0" fontId="7" fillId="2" borderId="0" xfId="1" applyFont="1" applyFill="1" applyBorder="1" applyAlignment="1">
      <alignment horizontal="center" textRotation="90"/>
    </xf>
    <xf numFmtId="0" fontId="7" fillId="2" borderId="3" xfId="1" applyFont="1" applyFill="1" applyBorder="1" applyAlignment="1">
      <alignment horizontal="center" textRotation="90"/>
    </xf>
    <xf numFmtId="0" fontId="7" fillId="2" borderId="8" xfId="1" applyFont="1" applyFill="1" applyBorder="1" applyAlignment="1">
      <alignment horizontal="center" textRotation="90" wrapText="1"/>
    </xf>
    <xf numFmtId="0" fontId="7" fillId="2" borderId="0" xfId="1" applyFont="1" applyFill="1" applyBorder="1" applyAlignment="1">
      <alignment horizontal="center" textRotation="90" wrapText="1"/>
    </xf>
    <xf numFmtId="0" fontId="7" fillId="2" borderId="3" xfId="1" applyFont="1" applyFill="1" applyBorder="1" applyAlignment="1">
      <alignment horizontal="center" textRotation="90" wrapText="1"/>
    </xf>
    <xf numFmtId="0" fontId="11" fillId="6" borderId="13" xfId="1" applyFont="1" applyFill="1" applyBorder="1" applyAlignment="1">
      <alignment horizontal="center"/>
    </xf>
    <xf numFmtId="0" fontId="11" fillId="6" borderId="1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16" fillId="6" borderId="13" xfId="1" applyFont="1" applyFill="1" applyBorder="1" applyAlignment="1">
      <alignment horizontal="center" vertical="center"/>
    </xf>
    <xf numFmtId="0" fontId="16" fillId="6" borderId="12" xfId="1" applyFont="1" applyFill="1" applyBorder="1" applyAlignment="1">
      <alignment horizontal="center" vertical="center"/>
    </xf>
    <xf numFmtId="0" fontId="16" fillId="6" borderId="1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textRotation="90" wrapText="1"/>
    </xf>
    <xf numFmtId="0" fontId="7" fillId="0" borderId="1" xfId="1" applyFont="1" applyFill="1" applyBorder="1" applyAlignment="1">
      <alignment horizontal="center" textRotation="90" wrapText="1"/>
    </xf>
    <xf numFmtId="0" fontId="3" fillId="3" borderId="13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2" applyFont="1" applyFill="1" applyBorder="1" applyAlignment="1">
      <alignment horizontal="left" vertical="center"/>
    </xf>
    <xf numFmtId="0" fontId="3" fillId="0" borderId="1" xfId="12" applyFont="1" applyFill="1" applyBorder="1" applyAlignment="1">
      <alignment horizontal="left" vertical="center" wrapText="1"/>
    </xf>
    <xf numFmtId="0" fontId="3" fillId="0" borderId="1" xfId="1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5" fillId="3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textRotation="90" wrapText="1"/>
    </xf>
    <xf numFmtId="0" fontId="7" fillId="2" borderId="13" xfId="1" applyFont="1" applyFill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1" xfId="14" applyFont="1" applyFill="1" applyBorder="1" applyAlignment="1">
      <alignment horizontal="center" vertical="center" wrapText="1"/>
    </xf>
    <xf numFmtId="0" fontId="7" fillId="2" borderId="13" xfId="14" applyFont="1" applyFill="1" applyBorder="1" applyAlignment="1">
      <alignment horizontal="center" vertical="center" wrapText="1"/>
    </xf>
    <xf numFmtId="0" fontId="7" fillId="2" borderId="11" xfId="14" applyFont="1" applyFill="1" applyBorder="1" applyAlignment="1">
      <alignment horizontal="center" vertical="center" wrapText="1"/>
    </xf>
    <xf numFmtId="0" fontId="7" fillId="2" borderId="6" xfId="14" applyFont="1" applyFill="1" applyBorder="1" applyAlignment="1">
      <alignment horizontal="center" textRotation="90" wrapText="1"/>
    </xf>
    <xf numFmtId="0" fontId="7" fillId="2" borderId="4" xfId="14" applyFont="1" applyFill="1" applyBorder="1" applyAlignment="1">
      <alignment horizontal="center" textRotation="90" wrapText="1"/>
    </xf>
    <xf numFmtId="0" fontId="7" fillId="2" borderId="14" xfId="14" applyFont="1" applyFill="1" applyBorder="1" applyAlignment="1">
      <alignment horizontal="center" textRotation="90" wrapText="1"/>
    </xf>
    <xf numFmtId="0" fontId="12" fillId="2" borderId="0" xfId="10" applyFont="1" applyFill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7" fillId="2" borderId="8" xfId="14" applyFont="1" applyFill="1" applyBorder="1" applyAlignment="1">
      <alignment horizontal="center" vertical="center" wrapText="1"/>
    </xf>
    <xf numFmtId="0" fontId="7" fillId="2" borderId="9" xfId="14" applyFont="1" applyFill="1" applyBorder="1" applyAlignment="1">
      <alignment horizontal="center" textRotation="90"/>
    </xf>
    <xf numFmtId="0" fontId="7" fillId="2" borderId="4" xfId="14" applyFont="1" applyFill="1" applyBorder="1" applyAlignment="1">
      <alignment horizontal="center" textRotation="90"/>
    </xf>
    <xf numFmtId="0" fontId="7" fillId="2" borderId="9" xfId="14" applyFont="1" applyFill="1" applyBorder="1" applyAlignment="1">
      <alignment horizontal="center" vertical="center" wrapText="1"/>
    </xf>
    <xf numFmtId="0" fontId="7" fillId="2" borderId="10" xfId="14" applyFont="1" applyFill="1" applyBorder="1" applyAlignment="1">
      <alignment horizontal="center" vertical="center" wrapText="1"/>
    </xf>
    <xf numFmtId="0" fontId="7" fillId="2" borderId="6" xfId="14" applyFont="1" applyFill="1" applyBorder="1" applyAlignment="1">
      <alignment horizontal="center" vertical="center" wrapText="1"/>
    </xf>
    <xf numFmtId="0" fontId="7" fillId="2" borderId="0" xfId="14" applyFont="1" applyFill="1" applyBorder="1" applyAlignment="1">
      <alignment horizontal="center" vertical="center" wrapText="1"/>
    </xf>
    <xf numFmtId="0" fontId="7" fillId="2" borderId="7" xfId="14" applyFont="1" applyFill="1" applyBorder="1" applyAlignment="1">
      <alignment horizontal="center" vertical="center" wrapText="1"/>
    </xf>
    <xf numFmtId="0" fontId="7" fillId="2" borderId="4" xfId="14" applyFont="1" applyFill="1" applyBorder="1" applyAlignment="1">
      <alignment horizontal="center" vertical="center" wrapText="1"/>
    </xf>
    <xf numFmtId="0" fontId="7" fillId="2" borderId="3" xfId="14" applyFont="1" applyFill="1" applyBorder="1" applyAlignment="1">
      <alignment horizontal="center" vertical="center" wrapText="1"/>
    </xf>
    <xf numFmtId="0" fontId="7" fillId="2" borderId="2" xfId="14" applyFont="1" applyFill="1" applyBorder="1" applyAlignment="1">
      <alignment horizontal="center" vertical="center" wrapText="1"/>
    </xf>
    <xf numFmtId="0" fontId="7" fillId="2" borderId="5" xfId="14" applyFont="1" applyFill="1" applyBorder="1" applyAlignment="1">
      <alignment horizontal="center" vertical="center" wrapText="1"/>
    </xf>
    <xf numFmtId="0" fontId="7" fillId="2" borderId="1" xfId="14" applyFont="1" applyFill="1" applyBorder="1" applyAlignment="1">
      <alignment horizontal="center" vertical="center"/>
    </xf>
    <xf numFmtId="0" fontId="7" fillId="2" borderId="0" xfId="14" applyFont="1" applyFill="1" applyBorder="1" applyAlignment="1">
      <alignment horizontal="center" textRotation="90" wrapText="1"/>
    </xf>
    <xf numFmtId="0" fontId="7" fillId="2" borderId="3" xfId="14" applyFont="1" applyFill="1" applyBorder="1" applyAlignment="1">
      <alignment horizontal="center" textRotation="90" wrapText="1"/>
    </xf>
    <xf numFmtId="0" fontId="7" fillId="2" borderId="6" xfId="14" applyFont="1" applyFill="1" applyBorder="1" applyAlignment="1">
      <alignment horizontal="center" textRotation="90"/>
    </xf>
    <xf numFmtId="0" fontId="7" fillId="2" borderId="12" xfId="14" applyFont="1" applyFill="1" applyBorder="1" applyAlignment="1">
      <alignment horizontal="center" vertical="center" wrapText="1"/>
    </xf>
    <xf numFmtId="0" fontId="7" fillId="2" borderId="13" xfId="14" applyFont="1" applyFill="1" applyBorder="1" applyAlignment="1">
      <alignment horizontal="center" vertical="center"/>
    </xf>
    <xf numFmtId="0" fontId="7" fillId="2" borderId="12" xfId="14" applyFont="1" applyFill="1" applyBorder="1" applyAlignment="1">
      <alignment horizontal="center" vertical="center"/>
    </xf>
    <xf numFmtId="0" fontId="7" fillId="2" borderId="11" xfId="14" applyFont="1" applyFill="1" applyBorder="1" applyAlignment="1">
      <alignment horizontal="center" vertical="center"/>
    </xf>
    <xf numFmtId="0" fontId="7" fillId="2" borderId="13" xfId="14" quotePrefix="1" applyFont="1" applyFill="1" applyBorder="1" applyAlignment="1">
      <alignment horizontal="center" vertical="center"/>
    </xf>
    <xf numFmtId="0" fontId="7" fillId="2" borderId="11" xfId="14" quotePrefix="1" applyFont="1" applyFill="1" applyBorder="1" applyAlignment="1">
      <alignment horizontal="center" vertical="center"/>
    </xf>
    <xf numFmtId="0" fontId="11" fillId="2" borderId="13" xfId="14" applyFont="1" applyFill="1" applyBorder="1" applyAlignment="1">
      <alignment horizontal="left" vertical="center" wrapText="1"/>
    </xf>
    <xf numFmtId="0" fontId="11" fillId="2" borderId="12" xfId="14" applyFont="1" applyFill="1" applyBorder="1" applyAlignment="1">
      <alignment horizontal="left" vertical="center" wrapText="1"/>
    </xf>
    <xf numFmtId="0" fontId="11" fillId="2" borderId="11" xfId="14" applyFont="1" applyFill="1" applyBorder="1" applyAlignment="1">
      <alignment horizontal="left" vertical="center" wrapText="1"/>
    </xf>
    <xf numFmtId="0" fontId="11" fillId="3" borderId="13" xfId="14" applyFont="1" applyFill="1" applyBorder="1" applyAlignment="1">
      <alignment horizontal="center" vertical="center"/>
    </xf>
    <xf numFmtId="0" fontId="11" fillId="3" borderId="11" xfId="14" applyFont="1" applyFill="1" applyBorder="1" applyAlignment="1">
      <alignment horizontal="center" vertical="center"/>
    </xf>
    <xf numFmtId="0" fontId="7" fillId="2" borderId="13" xfId="14" applyFont="1" applyFill="1" applyBorder="1" applyAlignment="1">
      <alignment horizontal="left" vertical="center" wrapText="1"/>
    </xf>
    <xf numFmtId="0" fontId="7" fillId="2" borderId="12" xfId="14" applyFont="1" applyFill="1" applyBorder="1" applyAlignment="1">
      <alignment horizontal="left" vertical="center" wrapText="1"/>
    </xf>
    <xf numFmtId="0" fontId="7" fillId="2" borderId="11" xfId="14" applyFont="1" applyFill="1" applyBorder="1" applyAlignment="1">
      <alignment horizontal="left" vertical="center" wrapText="1"/>
    </xf>
    <xf numFmtId="0" fontId="7" fillId="0" borderId="13" xfId="14" applyFont="1" applyFill="1" applyBorder="1" applyAlignment="1">
      <alignment horizontal="left" vertical="center" wrapText="1"/>
    </xf>
    <xf numFmtId="0" fontId="7" fillId="0" borderId="12" xfId="14" applyFont="1" applyFill="1" applyBorder="1" applyAlignment="1">
      <alignment horizontal="left" vertical="center" wrapText="1"/>
    </xf>
    <xf numFmtId="0" fontId="7" fillId="0" borderId="11" xfId="14" applyFont="1" applyFill="1" applyBorder="1" applyAlignment="1">
      <alignment horizontal="left" vertical="center" wrapText="1"/>
    </xf>
    <xf numFmtId="0" fontId="7" fillId="2" borderId="13" xfId="14" applyFont="1" applyFill="1" applyBorder="1" applyAlignment="1">
      <alignment horizontal="left" vertical="center" wrapText="1" indent="1"/>
    </xf>
    <xf numFmtId="0" fontId="7" fillId="2" borderId="12" xfId="14" applyFont="1" applyFill="1" applyBorder="1" applyAlignment="1">
      <alignment horizontal="left" vertical="center" wrapText="1" indent="1"/>
    </xf>
    <xf numFmtId="0" fontId="7" fillId="2" borderId="11" xfId="14" applyFont="1" applyFill="1" applyBorder="1" applyAlignment="1">
      <alignment horizontal="left" vertical="center" wrapText="1" indent="1"/>
    </xf>
    <xf numFmtId="0" fontId="7" fillId="2" borderId="13" xfId="14" applyFont="1" applyFill="1" applyBorder="1" applyAlignment="1">
      <alignment horizontal="left" vertical="center"/>
    </xf>
    <xf numFmtId="0" fontId="7" fillId="2" borderId="12" xfId="14" applyFont="1" applyFill="1" applyBorder="1" applyAlignment="1">
      <alignment horizontal="left" vertical="center"/>
    </xf>
    <xf numFmtId="0" fontId="7" fillId="2" borderId="11" xfId="14" applyFont="1" applyFill="1" applyBorder="1" applyAlignment="1">
      <alignment horizontal="left" vertical="center"/>
    </xf>
    <xf numFmtId="0" fontId="7" fillId="2" borderId="13" xfId="14" applyFont="1" applyFill="1" applyBorder="1" applyAlignment="1">
      <alignment horizontal="left" vertical="center" indent="1"/>
    </xf>
    <xf numFmtId="0" fontId="7" fillId="2" borderId="12" xfId="14" applyFont="1" applyFill="1" applyBorder="1" applyAlignment="1">
      <alignment horizontal="left" vertical="center" indent="1"/>
    </xf>
    <xf numFmtId="0" fontId="7" fillId="2" borderId="11" xfId="14" applyFont="1" applyFill="1" applyBorder="1" applyAlignment="1">
      <alignment horizontal="left" vertical="center" indent="1"/>
    </xf>
    <xf numFmtId="0" fontId="7" fillId="2" borderId="13" xfId="14" applyFont="1" applyFill="1" applyBorder="1" applyAlignment="1">
      <alignment horizontal="left" vertical="center" indent="3"/>
    </xf>
    <xf numFmtId="0" fontId="7" fillId="2" borderId="12" xfId="14" applyFont="1" applyFill="1" applyBorder="1" applyAlignment="1">
      <alignment horizontal="left" vertical="center" indent="3"/>
    </xf>
    <xf numFmtId="0" fontId="7" fillId="2" borderId="11" xfId="14" applyFont="1" applyFill="1" applyBorder="1" applyAlignment="1">
      <alignment horizontal="left" vertical="center" indent="3"/>
    </xf>
    <xf numFmtId="0" fontId="7" fillId="2" borderId="13" xfId="14" applyFont="1" applyFill="1" applyBorder="1" applyAlignment="1">
      <alignment horizontal="left" vertical="center" indent="2"/>
    </xf>
    <xf numFmtId="0" fontId="7" fillId="2" borderId="12" xfId="14" applyFont="1" applyFill="1" applyBorder="1" applyAlignment="1">
      <alignment horizontal="left" vertical="center" indent="2"/>
    </xf>
    <xf numFmtId="0" fontId="7" fillId="2" borderId="11" xfId="14" applyFont="1" applyFill="1" applyBorder="1" applyAlignment="1">
      <alignment horizontal="left" vertical="center" indent="2"/>
    </xf>
    <xf numFmtId="0" fontId="7" fillId="0" borderId="13" xfId="14" applyFont="1" applyFill="1" applyBorder="1" applyAlignment="1">
      <alignment horizontal="left" vertical="center" indent="2"/>
    </xf>
    <xf numFmtId="0" fontId="7" fillId="0" borderId="12" xfId="14" applyFont="1" applyFill="1" applyBorder="1" applyAlignment="1">
      <alignment horizontal="left" vertical="center" indent="2"/>
    </xf>
    <xf numFmtId="0" fontId="7" fillId="0" borderId="11" xfId="14" applyFont="1" applyFill="1" applyBorder="1" applyAlignment="1">
      <alignment horizontal="left" vertical="center" indent="2"/>
    </xf>
    <xf numFmtId="0" fontId="7" fillId="0" borderId="13" xfId="14" applyFont="1" applyFill="1" applyBorder="1" applyAlignment="1">
      <alignment horizontal="left" vertical="center" wrapText="1" indent="2"/>
    </xf>
    <xf numFmtId="0" fontId="7" fillId="0" borderId="12" xfId="14" applyFont="1" applyFill="1" applyBorder="1" applyAlignment="1">
      <alignment horizontal="left" vertical="center" wrapText="1" indent="2"/>
    </xf>
    <xf numFmtId="0" fontId="7" fillId="0" borderId="11" xfId="14" applyFont="1" applyFill="1" applyBorder="1" applyAlignment="1">
      <alignment horizontal="left" vertical="center" wrapText="1" indent="2"/>
    </xf>
  </cellXfs>
  <cellStyles count="15">
    <cellStyle name="Currency 2" xfId="6"/>
    <cellStyle name="Currency 3" xfId="5"/>
    <cellStyle name="Followed Hyperlink" xfId="9" builtinId="9" hidden="1"/>
    <cellStyle name="Hyperlink" xfId="8" builtinId="8" hidden="1"/>
    <cellStyle name="Normal" xfId="0" builtinId="0"/>
    <cellStyle name="Normal 101" xfId="12"/>
    <cellStyle name="Normal 106" xfId="2"/>
    <cellStyle name="Normal 106 2" xfId="3"/>
    <cellStyle name="Normal 2" xfId="1"/>
    <cellStyle name="Normal 2 2" xfId="7"/>
    <cellStyle name="Normal 2 2 2" xfId="14"/>
    <cellStyle name="Normal 3" xfId="4"/>
    <cellStyle name="Normal 6" xfId="13"/>
    <cellStyle name="Normal 6 2 2" xfId="11"/>
    <cellStyle name="Normal_Copy of EBS-mayagt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-5124450" y="9525"/>
          <a:ext cx="4552951" cy="4007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 Mon"/>
            </a:rPr>
            <a:t>Ìýäýýëëèéí íóóöûã "Ñòàòèñòèêèéí òóõàé" Ìîíãîë Óëñûí õóóëèéí 22 äóãààð ç¿éëèéí 3 äóãààð çààëòûí äàãóó õàäãàëíà.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" name="TextBox 3"/>
        <xdr:cNvSpPr txBox="1"/>
      </xdr:nvSpPr>
      <xdr:spPr>
        <a:xfrm>
          <a:off x="-8658225" y="1228725"/>
          <a:ext cx="3567666" cy="958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mn-MN" sz="800">
              <a:latin typeface="Arial" pitchFamily="34" charset="0"/>
              <a:cs typeface="Arial" pitchFamily="34" charset="0"/>
            </a:rPr>
            <a:t>1. </a:t>
          </a:r>
          <a:r>
            <a:rPr lang="mn-MN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Техникийн болон мэргэжлийн боловсрол, сургалтын ө</a:t>
          </a:r>
          <a:r>
            <a:rPr lang="mn-MN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мчийн</a:t>
          </a:r>
          <a:r>
            <a:rPr lang="mn-MN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бүх хэлбэрийн байгууллага </a:t>
          </a:r>
          <a:r>
            <a:rPr lang="mn-MN" sz="800" baseline="0">
              <a:latin typeface="Arial" pitchFamily="34" charset="0"/>
              <a:cs typeface="Arial" pitchFamily="34" charset="0"/>
            </a:rPr>
            <a:t>нь жил бүрийн 9-р сарын 25-ны дотор аймаг, нийслэлийн Хөдөлмөрийн хэлтэст цахим болон маягт хэлбэрээр ирүүлнэ.</a:t>
          </a:r>
        </a:p>
        <a:p>
          <a:pPr algn="just"/>
          <a:r>
            <a:rPr lang="mn-MN" sz="800" baseline="0">
              <a:latin typeface="Arial" pitchFamily="34" charset="0"/>
              <a:cs typeface="Arial" pitchFamily="34" charset="0"/>
            </a:rPr>
            <a:t>2. Аймаг нийслэлийн Хөдөлмөрийн хэлтэс нь нэгтгэж жил бүрийн 10-р сарын 05-ны дотор Хөдөлмөр эрхлэлтийн үйлчилгээний төвд </a:t>
          </a:r>
          <a:r>
            <a:rPr lang="mn-MN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цахим болон маягт хэлбэрээр хүргүүлнэ.</a:t>
          </a:r>
          <a:endParaRPr lang="mn-MN" sz="800" baseline="0">
            <a:latin typeface="Arial" pitchFamily="34" charset="0"/>
            <a:cs typeface="Arial" pitchFamily="34" charset="0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r>
            <a:rPr lang="mn-MN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Хөдөлмөр эрхлэлтийн үйлчилгээний төв нь нэгтгэж жил бүрийн 11-р сарын 01-ний дотор Хөдөлмөрийн асуудал эрхэлсэн төрийн захиргааны төв байгууллагад</a:t>
          </a:r>
          <a:r>
            <a:rPr lang="mn-MN" sz="800" baseline="0">
              <a:latin typeface="Arial" pitchFamily="34" charset="0"/>
              <a:cs typeface="Arial" pitchFamily="34" charset="0"/>
            </a:rPr>
            <a:t> цахим болон маягт хэлбэрээр хүргүүлнэ.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141513</xdr:colOff>
      <xdr:row>39</xdr:row>
      <xdr:rowOff>0</xdr:rowOff>
    </xdr:from>
    <xdr:ext cx="609601" cy="416781"/>
    <xdr:sp macro="" textlink="">
      <xdr:nvSpPr>
        <xdr:cNvPr id="7" name="TextBox 6">
          <a:extLst/>
        </xdr:cNvPr>
        <xdr:cNvSpPr txBox="1"/>
      </xdr:nvSpPr>
      <xdr:spPr>
        <a:xfrm>
          <a:off x="7843156" y="10794546"/>
          <a:ext cx="60960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-6553200" y="9525"/>
          <a:ext cx="3990974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 Mon"/>
            </a:rPr>
            <a:t>Ìýäýýëëèéí íóóöûã "Ñòàòèñòèêèéí òóõàé" Ìîíãîë Óëñûí õóóëèéí 22 äóãààð ç¿éëèéí 3 äóãààð çààëòûí äàãóó õàäãàëíà.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28575</xdr:rowOff>
    </xdr:to>
    <xdr:sp macro="" textlink="">
      <xdr:nvSpPr>
        <xdr:cNvPr id="3" name="TextBox 2"/>
        <xdr:cNvSpPr txBox="1"/>
      </xdr:nvSpPr>
      <xdr:spPr>
        <a:xfrm>
          <a:off x="-10058400" y="1466850"/>
          <a:ext cx="4324354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mn-MN" sz="800">
              <a:latin typeface="Arial" pitchFamily="34" charset="0"/>
              <a:cs typeface="Arial" pitchFamily="34" charset="0"/>
            </a:rPr>
            <a:t>1. </a:t>
          </a:r>
          <a:r>
            <a:rPr lang="mn-MN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Техникийн болон мэргэжлийн боловсрол, сургалтын ө</a:t>
          </a:r>
          <a:r>
            <a:rPr lang="mn-MN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мчийн</a:t>
          </a:r>
          <a:r>
            <a:rPr lang="mn-MN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бүх хэлбэрийн байгууллага </a:t>
          </a:r>
          <a:r>
            <a:rPr lang="mn-MN" sz="800" baseline="0">
              <a:latin typeface="Arial" pitchFamily="34" charset="0"/>
              <a:cs typeface="Arial" pitchFamily="34" charset="0"/>
            </a:rPr>
            <a:t>нь жил бүрийн 9-р сарын 25-ны дотор аймаг, нийслэлийн Хөдөлмөрийн хэлтэст цахим болон маягт хэлбэрээр ирүүлнэ.</a:t>
          </a:r>
        </a:p>
        <a:p>
          <a:pPr algn="just"/>
          <a:r>
            <a:rPr lang="mn-MN" sz="800" baseline="0">
              <a:latin typeface="Arial" pitchFamily="34" charset="0"/>
              <a:cs typeface="Arial" pitchFamily="34" charset="0"/>
            </a:rPr>
            <a:t>2. Аймаг нийслэлийн Хөдөлмөрийн хэлтэс нь нэгтгэж жил бүрийн 10-р сарын 05-ны дотор Хөдөлмөр эрхлэлтийн үйлчилгээний төвд </a:t>
          </a:r>
          <a:r>
            <a:rPr lang="mn-MN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цахим болон маягт хэлбэрээр ирүүлнэ.</a:t>
          </a:r>
          <a:endParaRPr lang="mn-MN" sz="800" baseline="0">
            <a:latin typeface="Arial" pitchFamily="34" charset="0"/>
            <a:cs typeface="Arial" pitchFamily="34" charset="0"/>
          </a:endParaRPr>
        </a:p>
        <a:p>
          <a:pPr marL="0" marR="0" indent="0" algn="just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3. Хөдөлмөр эрхлэлтийн үйлчилгээний төв нь нэгтгэж жил бүрийн 11-р сарын 01-ний дотор Хөдөлмөрийн асуудал эрхэлсэн төрийн захиргааны төв байгууллагад, Хөдөлмөрийн асуудал эрхэлсэн төрийн захиргааны төв байгууллага нь 11-р сарын 25-нд Үндэсний статистикийн </a:t>
          </a:r>
          <a:r>
            <a:rPr lang="mn-MN" sz="800" baseline="0">
              <a:latin typeface="Arial" pitchFamily="34" charset="0"/>
              <a:cs typeface="Arial" pitchFamily="34" charset="0"/>
            </a:rPr>
            <a:t>хороонд цахим болон маягт хэлбэрээр ирүүлнэ. </a:t>
          </a:r>
        </a:p>
      </xdr:txBody>
    </xdr:sp>
    <xdr:clientData/>
  </xdr:twoCellAnchor>
  <xdr:oneCellAnchor>
    <xdr:from>
      <xdr:col>38</xdr:col>
      <xdr:colOff>658585</xdr:colOff>
      <xdr:row>45</xdr:row>
      <xdr:rowOff>0</xdr:rowOff>
    </xdr:from>
    <xdr:ext cx="609601" cy="416781"/>
    <xdr:sp macro="" textlink="">
      <xdr:nvSpPr>
        <xdr:cNvPr id="12" name="TextBox 11">
          <a:extLst/>
        </xdr:cNvPr>
        <xdr:cNvSpPr txBox="1"/>
      </xdr:nvSpPr>
      <xdr:spPr>
        <a:xfrm>
          <a:off x="18647228" y="13522779"/>
          <a:ext cx="60960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631370</xdr:colOff>
      <xdr:row>58</xdr:row>
      <xdr:rowOff>0</xdr:rowOff>
    </xdr:from>
    <xdr:ext cx="609601" cy="416781"/>
    <xdr:sp macro="" textlink="">
      <xdr:nvSpPr>
        <xdr:cNvPr id="6" name="TextBox 5">
          <a:extLst/>
        </xdr:cNvPr>
        <xdr:cNvSpPr txBox="1"/>
      </xdr:nvSpPr>
      <xdr:spPr>
        <a:xfrm>
          <a:off x="631370" y="17237530"/>
          <a:ext cx="60960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1-1-TMB-14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-ТМБ-14"/>
      <sheetName val="ХНХЯ-38"/>
      <sheetName val="Төрийн бус-29"/>
      <sheetName val="ИДСК-8"/>
      <sheetName val="1.ARHANGAI"/>
      <sheetName val="2.BAYAN-ULGII"/>
      <sheetName val="3.BULGAN"/>
      <sheetName val="4.BULGAN HAA"/>
      <sheetName val="5.GOVI-ALTAI"/>
      <sheetName val="6.DORNOGOVI"/>
      <sheetName val="7.DORNOD"/>
      <sheetName val="8.DUNDGOVI"/>
      <sheetName val="9.TOSONTSENGEL"/>
      <sheetName val="10.NALAIH"/>
      <sheetName val="11.ORHON"/>
      <sheetName val="12.ORHON HAA"/>
      <sheetName val="13.SUHBAATAR"/>
      <sheetName val="14.SELENGE"/>
      <sheetName val="15.SELENGE SHAAMAR"/>
      <sheetName val="16.SERGEEN ZASAH"/>
      <sheetName val="17.TUV"/>
      <sheetName val="18.TUV ZAAMAR"/>
      <sheetName val="19.TUV-ERDENE"/>
      <sheetName val="20.HUVSGUL"/>
      <sheetName val="21.HENTII BOR-UNDUR"/>
      <sheetName val="TURIIN MSUT-21"/>
      <sheetName val="1.AR-BULGAN MSUT"/>
      <sheetName val="2.AR 3-N TAMIR"/>
      <sheetName val="3.AYALAL JUULCHLALIIN MSUT"/>
      <sheetName val="4.BARILGA BUTEETS"/>
      <sheetName val="5.BAYANHONGOR ULZIIT"/>
      <sheetName val="6.GERMAN-MONGOL MSUT "/>
      <sheetName val="7.GERELT IREEDUI"/>
      <sheetName val="8.DONBOSKO"/>
      <sheetName val="9.DORNOGOVI-TUMUR ZAM"/>
      <sheetName val="10.TOP MSUT"/>
      <sheetName val="11.IKH ZASAG"/>
      <sheetName val="12.URLAG URLAN"/>
      <sheetName val="13.MINETECH"/>
      <sheetName val="14.MUXX-NII MSUT"/>
      <sheetName val="15.TST MSUT"/>
      <sheetName val="16.SAM YUK MSUT"/>
      <sheetName val="17.KHANGAI"/>
      <sheetName val="18.SHINE IRGENSHIL"/>
      <sheetName val="19.ECO MONGOL"/>
      <sheetName val="20.ENEREL MSUT"/>
      <sheetName val="21.ETUGEN"/>
      <sheetName val="22.SKILLS TECH"/>
      <sheetName val="23.TSOGTS SURGALT AKADEMI"/>
      <sheetName val="TURIIN BUS MSUT-23"/>
      <sheetName val="1.BARILGIIN PK"/>
      <sheetName val="2.BAYANHONGOR PK"/>
      <sheetName val="3.GOVISUMBER PK"/>
      <sheetName val="4.DARHAN-URGUU PK"/>
      <sheetName val="5.DARHAN PK"/>
      <sheetName val="6.DARHAN UUEHPK"/>
      <sheetName val="7.DORNOD PK"/>
      <sheetName val="8.Zavhan PK"/>
      <sheetName val="9.MSPK"/>
      <sheetName val="10.UVURKHANGAI"/>
      <sheetName val="11.UMNUGOVI PK"/>
      <sheetName val="12.SELENGE ZUUNHARAA"/>
      <sheetName val="13.TUV BAYANCHANDMANI"/>
      <sheetName val="14.ULAANGOM"/>
      <sheetName val="17.YU PK"/>
      <sheetName val="15.HENTII"/>
      <sheetName val="14.HOVD HUGJIL PK"/>
      <sheetName val="TURIIN KOLLEGE-17"/>
      <sheetName val="1.ANIMA PK"/>
      <sheetName val="2.BTK"/>
      <sheetName val="4.TTPK"/>
      <sheetName val="5.XTPK"/>
      <sheetName val="3.Darkhankhaan PTK"/>
      <sheetName val="6.UNIVERSAL PK"/>
      <sheetName val="TURIIN BUS KOLLEGE-6"/>
      <sheetName val="1.MU-N KONSERVATORI"/>
      <sheetName val="2.HUIS-MSUT"/>
      <sheetName val="3.ШУТИС-ҮТДС"/>
      <sheetName val="4.SHUTIS-MTS"/>
      <sheetName val="5.TUMUR ZAMIIN PTK"/>
      <sheetName val="6.ZAVHAN XBK"/>
      <sheetName val="7.ҮБХИС"/>
      <sheetName val="8.ШШГЕГ-АМГАЛАН"/>
      <sheetName val="TURIIN IH SUR-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8">
          <cell r="G18">
            <v>0</v>
          </cell>
          <cell r="H18"/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R18">
            <v>15</v>
          </cell>
          <cell r="S18">
            <v>13</v>
          </cell>
          <cell r="T18">
            <v>35</v>
          </cell>
          <cell r="U18">
            <v>17</v>
          </cell>
          <cell r="V18">
            <v>0</v>
          </cell>
          <cell r="W18">
            <v>0</v>
          </cell>
          <cell r="X18">
            <v>46</v>
          </cell>
          <cell r="Y18">
            <v>26</v>
          </cell>
          <cell r="Z18">
            <v>3</v>
          </cell>
          <cell r="AA18">
            <v>0</v>
          </cell>
          <cell r="AB18">
            <v>2</v>
          </cell>
          <cell r="AC18">
            <v>2</v>
          </cell>
          <cell r="AD18">
            <v>4</v>
          </cell>
          <cell r="AE18">
            <v>3</v>
          </cell>
        </row>
        <row r="19">
          <cell r="G19">
            <v>0</v>
          </cell>
          <cell r="H19"/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35</v>
          </cell>
          <cell r="S19">
            <v>22</v>
          </cell>
          <cell r="T19">
            <v>77</v>
          </cell>
          <cell r="U19">
            <v>31</v>
          </cell>
          <cell r="V19">
            <v>0</v>
          </cell>
          <cell r="W19">
            <v>0</v>
          </cell>
          <cell r="X19">
            <v>98</v>
          </cell>
          <cell r="Y19">
            <v>42</v>
          </cell>
          <cell r="Z19">
            <v>11</v>
          </cell>
          <cell r="AA19">
            <v>8</v>
          </cell>
          <cell r="AB19">
            <v>5</v>
          </cell>
          <cell r="AC19">
            <v>4</v>
          </cell>
          <cell r="AD19">
            <v>9</v>
          </cell>
          <cell r="AE19">
            <v>7</v>
          </cell>
        </row>
        <row r="20">
          <cell r="G20">
            <v>1</v>
          </cell>
          <cell r="H20"/>
          <cell r="I20">
            <v>0</v>
          </cell>
          <cell r="J20">
            <v>0</v>
          </cell>
          <cell r="K20">
            <v>0</v>
          </cell>
          <cell r="L20">
            <v>6</v>
          </cell>
          <cell r="M20">
            <v>3</v>
          </cell>
          <cell r="N20">
            <v>6</v>
          </cell>
          <cell r="O20">
            <v>4</v>
          </cell>
          <cell r="R20">
            <v>54</v>
          </cell>
          <cell r="S20">
            <v>42</v>
          </cell>
          <cell r="T20">
            <v>104</v>
          </cell>
          <cell r="U20">
            <v>58</v>
          </cell>
          <cell r="V20">
            <v>0</v>
          </cell>
          <cell r="W20">
            <v>0</v>
          </cell>
          <cell r="X20">
            <v>149</v>
          </cell>
          <cell r="Y20">
            <v>95</v>
          </cell>
          <cell r="Z20">
            <v>14</v>
          </cell>
          <cell r="AA20">
            <v>11</v>
          </cell>
          <cell r="AB20">
            <v>4</v>
          </cell>
          <cell r="AC20">
            <v>4</v>
          </cell>
          <cell r="AD20">
            <v>13</v>
          </cell>
          <cell r="AE20">
            <v>6</v>
          </cell>
        </row>
        <row r="21">
          <cell r="G21">
            <v>8</v>
          </cell>
          <cell r="H21"/>
          <cell r="I21">
            <v>4</v>
          </cell>
          <cell r="J21">
            <v>0</v>
          </cell>
          <cell r="K21">
            <v>0</v>
          </cell>
          <cell r="L21">
            <v>3</v>
          </cell>
          <cell r="M21">
            <v>1</v>
          </cell>
          <cell r="N21">
            <v>9</v>
          </cell>
          <cell r="O21">
            <v>7</v>
          </cell>
          <cell r="R21">
            <v>65</v>
          </cell>
          <cell r="S21">
            <v>52</v>
          </cell>
          <cell r="T21">
            <v>75</v>
          </cell>
          <cell r="U21">
            <v>44</v>
          </cell>
          <cell r="V21">
            <v>0</v>
          </cell>
          <cell r="W21">
            <v>0</v>
          </cell>
          <cell r="X21">
            <v>128</v>
          </cell>
          <cell r="Y21">
            <v>88</v>
          </cell>
          <cell r="Z21">
            <v>10</v>
          </cell>
          <cell r="AA21">
            <v>9</v>
          </cell>
          <cell r="AB21">
            <v>4</v>
          </cell>
          <cell r="AC21">
            <v>4</v>
          </cell>
          <cell r="AD21">
            <v>3</v>
          </cell>
          <cell r="AE21">
            <v>3</v>
          </cell>
        </row>
        <row r="22">
          <cell r="G22">
            <v>4</v>
          </cell>
          <cell r="H22"/>
          <cell r="I22">
            <v>1</v>
          </cell>
          <cell r="J22">
            <v>0</v>
          </cell>
          <cell r="K22">
            <v>0</v>
          </cell>
          <cell r="L22">
            <v>5</v>
          </cell>
          <cell r="M22">
            <v>5</v>
          </cell>
          <cell r="N22">
            <v>5</v>
          </cell>
          <cell r="O22">
            <v>5</v>
          </cell>
          <cell r="R22">
            <v>26</v>
          </cell>
          <cell r="S22">
            <v>22</v>
          </cell>
          <cell r="T22">
            <v>33</v>
          </cell>
          <cell r="U22">
            <v>27</v>
          </cell>
          <cell r="V22">
            <v>0</v>
          </cell>
          <cell r="W22">
            <v>0</v>
          </cell>
          <cell r="X22">
            <v>57</v>
          </cell>
          <cell r="Y22">
            <v>47</v>
          </cell>
          <cell r="Z22">
            <v>6</v>
          </cell>
          <cell r="AA22">
            <v>5</v>
          </cell>
          <cell r="AB22">
            <v>3</v>
          </cell>
          <cell r="AC22">
            <v>3</v>
          </cell>
          <cell r="AD22">
            <v>6</v>
          </cell>
          <cell r="AE22">
            <v>3</v>
          </cell>
        </row>
        <row r="23">
          <cell r="G23">
            <v>2</v>
          </cell>
          <cell r="H23"/>
          <cell r="I23">
            <v>2</v>
          </cell>
          <cell r="J23">
            <v>0</v>
          </cell>
          <cell r="K23">
            <v>0</v>
          </cell>
          <cell r="L23">
            <v>1</v>
          </cell>
          <cell r="M23">
            <v>1</v>
          </cell>
          <cell r="N23">
            <v>2</v>
          </cell>
          <cell r="O23">
            <v>2</v>
          </cell>
          <cell r="R23">
            <v>12</v>
          </cell>
          <cell r="S23">
            <v>9</v>
          </cell>
          <cell r="T23">
            <v>31</v>
          </cell>
          <cell r="U23">
            <v>21</v>
          </cell>
          <cell r="V23">
            <v>0</v>
          </cell>
          <cell r="W23">
            <v>0</v>
          </cell>
          <cell r="X23">
            <v>41</v>
          </cell>
          <cell r="Y23">
            <v>28</v>
          </cell>
          <cell r="Z23">
            <v>4</v>
          </cell>
          <cell r="AA23">
            <v>3</v>
          </cell>
          <cell r="AB23">
            <v>1</v>
          </cell>
          <cell r="AC23">
            <v>1</v>
          </cell>
          <cell r="AD23">
            <v>0</v>
          </cell>
          <cell r="AE23">
            <v>0</v>
          </cell>
        </row>
        <row r="24">
          <cell r="G24">
            <v>6</v>
          </cell>
          <cell r="H24"/>
          <cell r="I24">
            <v>2</v>
          </cell>
          <cell r="J24">
            <v>0</v>
          </cell>
          <cell r="K24">
            <v>0</v>
          </cell>
          <cell r="L24">
            <v>6</v>
          </cell>
          <cell r="M24">
            <v>4</v>
          </cell>
          <cell r="N24">
            <v>3</v>
          </cell>
          <cell r="O24">
            <v>3</v>
          </cell>
          <cell r="R24">
            <v>10</v>
          </cell>
          <cell r="S24">
            <v>7</v>
          </cell>
          <cell r="T24">
            <v>63</v>
          </cell>
          <cell r="U24">
            <v>34</v>
          </cell>
          <cell r="V24">
            <v>0</v>
          </cell>
          <cell r="W24">
            <v>0</v>
          </cell>
          <cell r="X24">
            <v>68</v>
          </cell>
          <cell r="Y24">
            <v>37</v>
          </cell>
          <cell r="Z24">
            <v>5</v>
          </cell>
          <cell r="AA24">
            <v>2</v>
          </cell>
          <cell r="AB24">
            <v>2</v>
          </cell>
          <cell r="AC24">
            <v>2</v>
          </cell>
          <cell r="AD24">
            <v>4</v>
          </cell>
          <cell r="AE24">
            <v>3</v>
          </cell>
        </row>
        <row r="26">
          <cell r="G26">
            <v>0</v>
          </cell>
          <cell r="H26"/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2</v>
          </cell>
          <cell r="O26">
            <v>0</v>
          </cell>
          <cell r="R26">
            <v>42</v>
          </cell>
          <cell r="S26">
            <v>29</v>
          </cell>
          <cell r="T26">
            <v>89</v>
          </cell>
          <cell r="U26">
            <v>37</v>
          </cell>
          <cell r="V26">
            <v>0</v>
          </cell>
          <cell r="W26">
            <v>0</v>
          </cell>
          <cell r="X26">
            <v>118</v>
          </cell>
          <cell r="Y26">
            <v>56</v>
          </cell>
          <cell r="Z26">
            <v>12</v>
          </cell>
          <cell r="AA26">
            <v>6</v>
          </cell>
          <cell r="AB26">
            <v>4</v>
          </cell>
          <cell r="AC26">
            <v>3</v>
          </cell>
          <cell r="AD26">
            <v>7</v>
          </cell>
          <cell r="AE26">
            <v>5</v>
          </cell>
        </row>
        <row r="27">
          <cell r="G27">
            <v>4</v>
          </cell>
          <cell r="H27"/>
          <cell r="I27">
            <v>0</v>
          </cell>
          <cell r="J27">
            <v>0</v>
          </cell>
          <cell r="K27">
            <v>0</v>
          </cell>
          <cell r="L27">
            <v>6</v>
          </cell>
          <cell r="M27">
            <v>4</v>
          </cell>
          <cell r="N27">
            <v>13</v>
          </cell>
          <cell r="O27">
            <v>10</v>
          </cell>
          <cell r="R27">
            <v>108</v>
          </cell>
          <cell r="S27">
            <v>85</v>
          </cell>
          <cell r="T27">
            <v>152</v>
          </cell>
          <cell r="U27">
            <v>87</v>
          </cell>
          <cell r="V27">
            <v>0</v>
          </cell>
          <cell r="W27">
            <v>0</v>
          </cell>
          <cell r="X27">
            <v>238</v>
          </cell>
          <cell r="Y27">
            <v>158</v>
          </cell>
          <cell r="Z27">
            <v>18</v>
          </cell>
          <cell r="AA27">
            <v>16</v>
          </cell>
          <cell r="AB27">
            <v>7</v>
          </cell>
          <cell r="AC27">
            <v>7</v>
          </cell>
          <cell r="AD27">
            <v>18</v>
          </cell>
          <cell r="AE27">
            <v>9</v>
          </cell>
        </row>
        <row r="28">
          <cell r="G28">
            <v>11</v>
          </cell>
          <cell r="H28"/>
          <cell r="I28">
            <v>7</v>
          </cell>
          <cell r="J28">
            <v>0</v>
          </cell>
          <cell r="K28">
            <v>0</v>
          </cell>
          <cell r="L28">
            <v>7</v>
          </cell>
          <cell r="M28">
            <v>5</v>
          </cell>
          <cell r="N28">
            <v>7</v>
          </cell>
          <cell r="O28">
            <v>7</v>
          </cell>
          <cell r="R28">
            <v>57</v>
          </cell>
          <cell r="S28">
            <v>46</v>
          </cell>
          <cell r="T28">
            <v>88</v>
          </cell>
          <cell r="U28">
            <v>64</v>
          </cell>
          <cell r="V28">
            <v>0</v>
          </cell>
          <cell r="W28">
            <v>0</v>
          </cell>
          <cell r="X28">
            <v>135</v>
          </cell>
          <cell r="Y28">
            <v>100</v>
          </cell>
          <cell r="Z28">
            <v>16</v>
          </cell>
          <cell r="AA28">
            <v>13</v>
          </cell>
          <cell r="AB28">
            <v>6</v>
          </cell>
          <cell r="AC28">
            <v>6</v>
          </cell>
          <cell r="AD28">
            <v>8</v>
          </cell>
          <cell r="AE28">
            <v>7</v>
          </cell>
        </row>
        <row r="29">
          <cell r="G29">
            <v>2</v>
          </cell>
          <cell r="H29"/>
          <cell r="I29">
            <v>1</v>
          </cell>
          <cell r="J29">
            <v>0</v>
          </cell>
          <cell r="K29">
            <v>0</v>
          </cell>
          <cell r="L29">
            <v>7</v>
          </cell>
          <cell r="M29">
            <v>5</v>
          </cell>
          <cell r="N29">
            <v>3</v>
          </cell>
          <cell r="O29">
            <v>3</v>
          </cell>
          <cell r="R29">
            <v>10</v>
          </cell>
          <cell r="S29">
            <v>7</v>
          </cell>
          <cell r="T29">
            <v>80</v>
          </cell>
          <cell r="U29">
            <v>41</v>
          </cell>
          <cell r="V29">
            <v>0</v>
          </cell>
          <cell r="W29">
            <v>0</v>
          </cell>
          <cell r="X29">
            <v>87</v>
          </cell>
          <cell r="Y29">
            <v>46</v>
          </cell>
          <cell r="Z29">
            <v>5</v>
          </cell>
          <cell r="AA29">
            <v>2</v>
          </cell>
          <cell r="AB29">
            <v>4</v>
          </cell>
          <cell r="AC29">
            <v>4</v>
          </cell>
          <cell r="AD29">
            <v>5</v>
          </cell>
          <cell r="AE29">
            <v>4</v>
          </cell>
        </row>
        <row r="30">
          <cell r="G30">
            <v>4</v>
          </cell>
          <cell r="H30"/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</v>
          </cell>
          <cell r="O30">
            <v>1</v>
          </cell>
          <cell r="R30">
            <v>0</v>
          </cell>
          <cell r="S30">
            <v>0</v>
          </cell>
          <cell r="T30">
            <v>9</v>
          </cell>
          <cell r="U30">
            <v>3</v>
          </cell>
          <cell r="V30">
            <v>0</v>
          </cell>
          <cell r="W30">
            <v>0</v>
          </cell>
          <cell r="X30">
            <v>9</v>
          </cell>
          <cell r="Y30">
            <v>3</v>
          </cell>
          <cell r="Z30">
            <v>2</v>
          </cell>
          <cell r="AA30">
            <v>1</v>
          </cell>
          <cell r="AB30">
            <v>0</v>
          </cell>
          <cell r="AC30">
            <v>0</v>
          </cell>
          <cell r="AD30">
            <v>1</v>
          </cell>
          <cell r="AE30">
            <v>0</v>
          </cell>
        </row>
        <row r="32">
          <cell r="G32">
            <v>2</v>
          </cell>
          <cell r="H32"/>
          <cell r="I32">
            <v>2</v>
          </cell>
          <cell r="J32">
            <v>0</v>
          </cell>
          <cell r="K32">
            <v>0</v>
          </cell>
          <cell r="L32">
            <v>2</v>
          </cell>
          <cell r="M32">
            <v>2</v>
          </cell>
          <cell r="N32">
            <v>1</v>
          </cell>
          <cell r="O32">
            <v>1</v>
          </cell>
          <cell r="R32">
            <v>14</v>
          </cell>
          <cell r="S32">
            <v>8</v>
          </cell>
          <cell r="T32">
            <v>15</v>
          </cell>
          <cell r="U32">
            <v>10</v>
          </cell>
          <cell r="V32">
            <v>0</v>
          </cell>
          <cell r="W32">
            <v>0</v>
          </cell>
          <cell r="X32">
            <v>18</v>
          </cell>
          <cell r="Y32">
            <v>11</v>
          </cell>
          <cell r="Z32">
            <v>2</v>
          </cell>
          <cell r="AA32">
            <v>1</v>
          </cell>
          <cell r="AB32">
            <v>0</v>
          </cell>
          <cell r="AC32">
            <v>0</v>
          </cell>
          <cell r="AD32">
            <v>2</v>
          </cell>
          <cell r="AE32">
            <v>2</v>
          </cell>
        </row>
        <row r="33">
          <cell r="G33">
            <v>1</v>
          </cell>
          <cell r="H33"/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1</v>
          </cell>
          <cell r="N33">
            <v>2</v>
          </cell>
          <cell r="O33">
            <v>2</v>
          </cell>
          <cell r="R33">
            <v>13</v>
          </cell>
          <cell r="S33">
            <v>11</v>
          </cell>
          <cell r="T33">
            <v>23</v>
          </cell>
          <cell r="U33">
            <v>12</v>
          </cell>
          <cell r="V33">
            <v>0</v>
          </cell>
          <cell r="W33">
            <v>0</v>
          </cell>
          <cell r="X33">
            <v>32</v>
          </cell>
          <cell r="Y33">
            <v>20</v>
          </cell>
          <cell r="Z33">
            <v>2</v>
          </cell>
          <cell r="AA33">
            <v>2</v>
          </cell>
          <cell r="AB33">
            <v>1</v>
          </cell>
          <cell r="AC33">
            <v>1</v>
          </cell>
          <cell r="AD33">
            <v>2</v>
          </cell>
          <cell r="AE33">
            <v>2</v>
          </cell>
        </row>
        <row r="34">
          <cell r="G34">
            <v>2</v>
          </cell>
          <cell r="H34"/>
          <cell r="I34">
            <v>2</v>
          </cell>
          <cell r="J34">
            <v>0</v>
          </cell>
          <cell r="K34">
            <v>0</v>
          </cell>
          <cell r="L34">
            <v>1</v>
          </cell>
          <cell r="M34">
            <v>1</v>
          </cell>
          <cell r="N34">
            <v>2</v>
          </cell>
          <cell r="O34">
            <v>2</v>
          </cell>
          <cell r="R34">
            <v>10</v>
          </cell>
          <cell r="S34">
            <v>8</v>
          </cell>
          <cell r="T34">
            <v>18</v>
          </cell>
          <cell r="U34">
            <v>11</v>
          </cell>
          <cell r="V34">
            <v>0</v>
          </cell>
          <cell r="W34">
            <v>0</v>
          </cell>
          <cell r="X34">
            <v>22</v>
          </cell>
          <cell r="Y34">
            <v>14</v>
          </cell>
          <cell r="Z34">
            <v>1</v>
          </cell>
          <cell r="AA34">
            <v>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/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4</v>
          </cell>
          <cell r="N35">
            <v>2</v>
          </cell>
          <cell r="O35">
            <v>2</v>
          </cell>
          <cell r="R35">
            <v>8</v>
          </cell>
          <cell r="S35">
            <v>7</v>
          </cell>
          <cell r="T35">
            <v>10</v>
          </cell>
          <cell r="U35">
            <v>9</v>
          </cell>
          <cell r="V35">
            <v>0</v>
          </cell>
          <cell r="W35">
            <v>0</v>
          </cell>
          <cell r="X35">
            <v>13</v>
          </cell>
          <cell r="Y35">
            <v>12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G36">
            <v>1</v>
          </cell>
          <cell r="H36"/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R36">
            <v>1</v>
          </cell>
          <cell r="S36">
            <v>1</v>
          </cell>
          <cell r="T36">
            <v>5</v>
          </cell>
          <cell r="U36">
            <v>3</v>
          </cell>
          <cell r="V36">
            <v>0</v>
          </cell>
          <cell r="W36">
            <v>0</v>
          </cell>
          <cell r="X36">
            <v>6</v>
          </cell>
          <cell r="Y36">
            <v>4</v>
          </cell>
          <cell r="Z36">
            <v>2</v>
          </cell>
          <cell r="AA36">
            <v>1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G38">
            <v>3</v>
          </cell>
          <cell r="H38"/>
          <cell r="I38">
            <v>1</v>
          </cell>
          <cell r="J38">
            <v>0</v>
          </cell>
          <cell r="K38">
            <v>0</v>
          </cell>
          <cell r="L38">
            <v>1</v>
          </cell>
          <cell r="M38">
            <v>1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T38">
            <v>2</v>
          </cell>
          <cell r="U38">
            <v>2</v>
          </cell>
          <cell r="V38">
            <v>0</v>
          </cell>
          <cell r="W38">
            <v>0</v>
          </cell>
          <cell r="X38">
            <v>2</v>
          </cell>
          <cell r="Y38">
            <v>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G39">
            <v>12</v>
          </cell>
          <cell r="H39"/>
          <cell r="I39">
            <v>6</v>
          </cell>
          <cell r="J39">
            <v>0</v>
          </cell>
          <cell r="K39">
            <v>0</v>
          </cell>
          <cell r="L39">
            <v>13</v>
          </cell>
          <cell r="M39">
            <v>12</v>
          </cell>
          <cell r="N39">
            <v>20</v>
          </cell>
          <cell r="O39">
            <v>19</v>
          </cell>
          <cell r="R39">
            <v>86</v>
          </cell>
          <cell r="S39">
            <v>75</v>
          </cell>
          <cell r="T39">
            <v>110</v>
          </cell>
          <cell r="U39">
            <v>85</v>
          </cell>
          <cell r="V39">
            <v>0</v>
          </cell>
          <cell r="W39">
            <v>0</v>
          </cell>
          <cell r="X39">
            <v>176</v>
          </cell>
          <cell r="Y39">
            <v>143</v>
          </cell>
          <cell r="Z39">
            <v>7</v>
          </cell>
          <cell r="AA39">
            <v>6</v>
          </cell>
          <cell r="AB39">
            <v>3</v>
          </cell>
          <cell r="AC39">
            <v>3</v>
          </cell>
          <cell r="AD39">
            <v>1</v>
          </cell>
          <cell r="AE39">
            <v>1</v>
          </cell>
        </row>
        <row r="40">
          <cell r="G40">
            <v>6</v>
          </cell>
          <cell r="H40"/>
          <cell r="I40">
            <v>2</v>
          </cell>
          <cell r="J40">
            <v>0</v>
          </cell>
          <cell r="K40">
            <v>0</v>
          </cell>
          <cell r="L40">
            <v>7</v>
          </cell>
          <cell r="M40">
            <v>1</v>
          </cell>
          <cell r="N40">
            <v>6</v>
          </cell>
          <cell r="O40">
            <v>2</v>
          </cell>
          <cell r="R40">
            <v>128</v>
          </cell>
          <cell r="S40">
            <v>91</v>
          </cell>
          <cell r="T40">
            <v>258</v>
          </cell>
          <cell r="U40">
            <v>126</v>
          </cell>
          <cell r="V40">
            <v>0</v>
          </cell>
          <cell r="W40">
            <v>0</v>
          </cell>
          <cell r="X40">
            <v>359</v>
          </cell>
          <cell r="Y40">
            <v>199</v>
          </cell>
          <cell r="Z40">
            <v>37</v>
          </cell>
          <cell r="AA40">
            <v>26</v>
          </cell>
          <cell r="AB40">
            <v>17</v>
          </cell>
          <cell r="AC40">
            <v>16</v>
          </cell>
          <cell r="AD40">
            <v>35</v>
          </cell>
          <cell r="AE40">
            <v>24</v>
          </cell>
        </row>
        <row r="41">
          <cell r="G41">
            <v>0</v>
          </cell>
          <cell r="H41"/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R41">
            <v>3</v>
          </cell>
          <cell r="S41">
            <v>1</v>
          </cell>
          <cell r="T41">
            <v>35</v>
          </cell>
          <cell r="U41">
            <v>16</v>
          </cell>
          <cell r="V41">
            <v>0</v>
          </cell>
          <cell r="W41">
            <v>0</v>
          </cell>
          <cell r="X41">
            <v>37</v>
          </cell>
          <cell r="Y41">
            <v>16</v>
          </cell>
          <cell r="Z41">
            <v>5</v>
          </cell>
          <cell r="AA41">
            <v>3</v>
          </cell>
          <cell r="AB41">
            <v>0</v>
          </cell>
          <cell r="AC41">
            <v>0</v>
          </cell>
          <cell r="AD41">
            <v>2</v>
          </cell>
          <cell r="AE41">
            <v>0</v>
          </cell>
        </row>
        <row r="42">
          <cell r="G42">
            <v>0</v>
          </cell>
          <cell r="H42"/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13</v>
          </cell>
          <cell r="U42">
            <v>3</v>
          </cell>
          <cell r="V42">
            <v>0</v>
          </cell>
          <cell r="W42">
            <v>0</v>
          </cell>
          <cell r="X42">
            <v>13</v>
          </cell>
          <cell r="Y42">
            <v>3</v>
          </cell>
          <cell r="Z42">
            <v>4</v>
          </cell>
          <cell r="AA42">
            <v>3</v>
          </cell>
          <cell r="AB42">
            <v>1</v>
          </cell>
          <cell r="AC42">
            <v>1</v>
          </cell>
          <cell r="AD42">
            <v>1</v>
          </cell>
          <cell r="AE42">
            <v>0</v>
          </cell>
        </row>
        <row r="43">
          <cell r="G43">
            <v>5</v>
          </cell>
          <cell r="H43"/>
          <cell r="I43">
            <v>2</v>
          </cell>
          <cell r="J43">
            <v>0</v>
          </cell>
          <cell r="K43">
            <v>0</v>
          </cell>
          <cell r="L43">
            <v>6</v>
          </cell>
          <cell r="M43">
            <v>4</v>
          </cell>
          <cell r="N43">
            <v>6</v>
          </cell>
          <cell r="O43">
            <v>4</v>
          </cell>
          <cell r="R43">
            <v>195</v>
          </cell>
          <cell r="S43">
            <v>152</v>
          </cell>
          <cell r="T43">
            <v>363</v>
          </cell>
          <cell r="U43">
            <v>198</v>
          </cell>
          <cell r="V43">
            <v>0</v>
          </cell>
          <cell r="W43">
            <v>0</v>
          </cell>
          <cell r="X43">
            <v>419</v>
          </cell>
          <cell r="Y43">
            <v>263</v>
          </cell>
          <cell r="Z43">
            <v>17</v>
          </cell>
          <cell r="AA43">
            <v>14</v>
          </cell>
          <cell r="AD43">
            <v>11</v>
          </cell>
          <cell r="AE43">
            <v>8</v>
          </cell>
        </row>
        <row r="45">
          <cell r="G45">
            <v>3</v>
          </cell>
          <cell r="H45"/>
          <cell r="I45">
            <v>1</v>
          </cell>
          <cell r="J45">
            <v>0</v>
          </cell>
          <cell r="K45">
            <v>0</v>
          </cell>
          <cell r="L45">
            <v>5</v>
          </cell>
          <cell r="M45">
            <v>4</v>
          </cell>
          <cell r="N45">
            <v>4</v>
          </cell>
          <cell r="O45">
            <v>4</v>
          </cell>
          <cell r="R45">
            <v>3</v>
          </cell>
          <cell r="S45">
            <v>2</v>
          </cell>
          <cell r="T45">
            <v>8</v>
          </cell>
          <cell r="U45">
            <v>6</v>
          </cell>
          <cell r="V45">
            <v>0</v>
          </cell>
          <cell r="W45">
            <v>0</v>
          </cell>
          <cell r="X45">
            <v>10</v>
          </cell>
          <cell r="Y45">
            <v>7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G46">
            <v>6</v>
          </cell>
          <cell r="H46"/>
          <cell r="I46">
            <v>3</v>
          </cell>
          <cell r="J46">
            <v>0</v>
          </cell>
          <cell r="K46">
            <v>0</v>
          </cell>
          <cell r="L46">
            <v>6</v>
          </cell>
          <cell r="M46">
            <v>6</v>
          </cell>
          <cell r="N46">
            <v>13</v>
          </cell>
          <cell r="O46">
            <v>11</v>
          </cell>
          <cell r="R46">
            <v>28</v>
          </cell>
          <cell r="S46">
            <v>25</v>
          </cell>
          <cell r="T46">
            <v>54</v>
          </cell>
          <cell r="U46">
            <v>42</v>
          </cell>
          <cell r="V46">
            <v>0</v>
          </cell>
          <cell r="W46">
            <v>0</v>
          </cell>
          <cell r="X46">
            <v>68</v>
          </cell>
          <cell r="Y46">
            <v>57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</v>
          </cell>
          <cell r="AE46">
            <v>2</v>
          </cell>
        </row>
        <row r="47">
          <cell r="G47">
            <v>1</v>
          </cell>
          <cell r="H47"/>
          <cell r="I47">
            <v>1</v>
          </cell>
          <cell r="J47">
            <v>0</v>
          </cell>
          <cell r="K47">
            <v>0</v>
          </cell>
          <cell r="L47">
            <v>3</v>
          </cell>
          <cell r="M47">
            <v>0</v>
          </cell>
          <cell r="N47">
            <v>6</v>
          </cell>
          <cell r="O47">
            <v>4</v>
          </cell>
          <cell r="R47">
            <v>100</v>
          </cell>
          <cell r="S47">
            <v>77</v>
          </cell>
          <cell r="T47">
            <v>135</v>
          </cell>
          <cell r="U47">
            <v>76</v>
          </cell>
          <cell r="V47">
            <v>0</v>
          </cell>
          <cell r="W47">
            <v>0</v>
          </cell>
          <cell r="X47">
            <v>181</v>
          </cell>
          <cell r="Y47">
            <v>120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4</v>
          </cell>
          <cell r="AE47">
            <v>3</v>
          </cell>
        </row>
        <row r="49">
          <cell r="G49">
            <v>0</v>
          </cell>
          <cell r="H49"/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  <cell r="T49">
            <v>8</v>
          </cell>
          <cell r="U49">
            <v>6</v>
          </cell>
          <cell r="V49">
            <v>0</v>
          </cell>
          <cell r="W49">
            <v>0</v>
          </cell>
          <cell r="X49">
            <v>8</v>
          </cell>
          <cell r="Y49">
            <v>6</v>
          </cell>
          <cell r="Z49">
            <v>1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G50">
            <v>1</v>
          </cell>
          <cell r="H50"/>
          <cell r="I50">
            <v>1</v>
          </cell>
          <cell r="J50">
            <v>0</v>
          </cell>
          <cell r="K50">
            <v>0</v>
          </cell>
          <cell r="L50">
            <v>3</v>
          </cell>
          <cell r="M50">
            <v>3</v>
          </cell>
          <cell r="N50">
            <v>3</v>
          </cell>
          <cell r="O50">
            <v>3</v>
          </cell>
          <cell r="R50">
            <v>37</v>
          </cell>
          <cell r="S50">
            <v>29</v>
          </cell>
          <cell r="T50">
            <v>59</v>
          </cell>
          <cell r="U50">
            <v>41</v>
          </cell>
          <cell r="V50">
            <v>0</v>
          </cell>
          <cell r="W50">
            <v>0</v>
          </cell>
          <cell r="X50">
            <v>63</v>
          </cell>
          <cell r="Y50">
            <v>47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G51">
            <v>0</v>
          </cell>
          <cell r="H51"/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2</v>
          </cell>
          <cell r="O51">
            <v>1</v>
          </cell>
          <cell r="R51">
            <v>139</v>
          </cell>
          <cell r="S51">
            <v>104</v>
          </cell>
          <cell r="T51">
            <v>222</v>
          </cell>
          <cell r="U51">
            <v>117</v>
          </cell>
          <cell r="V51">
            <v>0</v>
          </cell>
          <cell r="W51">
            <v>0</v>
          </cell>
          <cell r="X51">
            <v>199</v>
          </cell>
          <cell r="Y51">
            <v>125</v>
          </cell>
          <cell r="Z51">
            <v>11</v>
          </cell>
          <cell r="AA51">
            <v>9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G52">
            <v>0</v>
          </cell>
          <cell r="H52"/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28</v>
          </cell>
          <cell r="S52">
            <v>24</v>
          </cell>
          <cell r="T52">
            <v>98</v>
          </cell>
          <cell r="U52">
            <v>46</v>
          </cell>
          <cell r="V52">
            <v>0</v>
          </cell>
          <cell r="W52">
            <v>0</v>
          </cell>
          <cell r="X52">
            <v>95</v>
          </cell>
          <cell r="Y52">
            <v>50</v>
          </cell>
          <cell r="Z52">
            <v>3</v>
          </cell>
          <cell r="AA52">
            <v>3</v>
          </cell>
          <cell r="AB52">
            <v>0</v>
          </cell>
          <cell r="AC52">
            <v>0</v>
          </cell>
          <cell r="AD52">
            <v>10</v>
          </cell>
          <cell r="AE52">
            <v>5</v>
          </cell>
        </row>
        <row r="55">
          <cell r="G55">
            <v>0</v>
          </cell>
          <cell r="H55"/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G56">
            <v>0</v>
          </cell>
          <cell r="H56"/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3</v>
          </cell>
          <cell r="U56">
            <v>2</v>
          </cell>
          <cell r="V56">
            <v>0</v>
          </cell>
          <cell r="W56">
            <v>0</v>
          </cell>
          <cell r="X56">
            <v>1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8">
          <cell r="G58">
            <v>1</v>
          </cell>
          <cell r="H58"/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</v>
          </cell>
          <cell r="O58">
            <v>0</v>
          </cell>
          <cell r="R58">
            <v>2</v>
          </cell>
          <cell r="S58">
            <v>2</v>
          </cell>
          <cell r="T58">
            <v>10</v>
          </cell>
          <cell r="U58">
            <v>2</v>
          </cell>
          <cell r="V58">
            <v>0</v>
          </cell>
          <cell r="W58">
            <v>0</v>
          </cell>
          <cell r="X58">
            <v>8</v>
          </cell>
          <cell r="Y58">
            <v>3</v>
          </cell>
          <cell r="Z58">
            <v>1</v>
          </cell>
          <cell r="AA58">
            <v>0</v>
          </cell>
          <cell r="AB58">
            <v>0</v>
          </cell>
          <cell r="AC58">
            <v>0</v>
          </cell>
        </row>
        <row r="59">
          <cell r="G59">
            <v>4</v>
          </cell>
          <cell r="H59"/>
          <cell r="I59">
            <v>3</v>
          </cell>
          <cell r="J59">
            <v>0</v>
          </cell>
          <cell r="K59">
            <v>0</v>
          </cell>
          <cell r="L59">
            <v>7</v>
          </cell>
          <cell r="M59">
            <v>6</v>
          </cell>
          <cell r="N59">
            <v>10</v>
          </cell>
          <cell r="O59">
            <v>9</v>
          </cell>
          <cell r="R59">
            <v>22</v>
          </cell>
          <cell r="S59">
            <v>17</v>
          </cell>
          <cell r="T59">
            <v>53</v>
          </cell>
          <cell r="U59">
            <v>26</v>
          </cell>
          <cell r="V59">
            <v>0</v>
          </cell>
          <cell r="W59">
            <v>0</v>
          </cell>
          <cell r="X59">
            <v>61</v>
          </cell>
          <cell r="Y59">
            <v>36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</row>
        <row r="61">
          <cell r="G61">
            <v>5</v>
          </cell>
          <cell r="H61"/>
          <cell r="I61">
            <v>4</v>
          </cell>
          <cell r="J61">
            <v>0</v>
          </cell>
          <cell r="K61">
            <v>0</v>
          </cell>
          <cell r="L61">
            <v>7</v>
          </cell>
          <cell r="M61">
            <v>6</v>
          </cell>
          <cell r="N61">
            <v>8</v>
          </cell>
          <cell r="O61">
            <v>7</v>
          </cell>
          <cell r="R61">
            <v>23</v>
          </cell>
          <cell r="S61">
            <v>19</v>
          </cell>
          <cell r="T61">
            <v>27</v>
          </cell>
          <cell r="U61">
            <v>10</v>
          </cell>
          <cell r="V61">
            <v>0</v>
          </cell>
          <cell r="W61">
            <v>0</v>
          </cell>
          <cell r="X61">
            <v>28</v>
          </cell>
          <cell r="Y61">
            <v>14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G62">
            <v>1</v>
          </cell>
          <cell r="H62"/>
          <cell r="I62">
            <v>0</v>
          </cell>
          <cell r="J62">
            <v>0</v>
          </cell>
          <cell r="K62">
            <v>0</v>
          </cell>
          <cell r="L62">
            <v>3</v>
          </cell>
          <cell r="M62">
            <v>3</v>
          </cell>
          <cell r="N62">
            <v>3</v>
          </cell>
          <cell r="O62">
            <v>2</v>
          </cell>
          <cell r="R62">
            <v>11</v>
          </cell>
          <cell r="S62">
            <v>8</v>
          </cell>
          <cell r="T62">
            <v>45</v>
          </cell>
          <cell r="U62">
            <v>26</v>
          </cell>
          <cell r="V62">
            <v>0</v>
          </cell>
          <cell r="W62">
            <v>0</v>
          </cell>
          <cell r="X62">
            <v>39</v>
          </cell>
          <cell r="Y62">
            <v>24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</row>
        <row r="63">
          <cell r="G63">
            <v>0</v>
          </cell>
          <cell r="H63"/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5</v>
          </cell>
          <cell r="S63">
            <v>3</v>
          </cell>
          <cell r="T63">
            <v>14</v>
          </cell>
          <cell r="U63">
            <v>8</v>
          </cell>
          <cell r="V63">
            <v>0</v>
          </cell>
          <cell r="W63">
            <v>0</v>
          </cell>
          <cell r="X63">
            <v>16</v>
          </cell>
          <cell r="Y63">
            <v>11</v>
          </cell>
          <cell r="Z63">
            <v>1</v>
          </cell>
          <cell r="AA63">
            <v>1</v>
          </cell>
          <cell r="AB63">
            <v>0</v>
          </cell>
          <cell r="AC63">
            <v>0</v>
          </cell>
        </row>
        <row r="64">
          <cell r="G64">
            <v>0</v>
          </cell>
          <cell r="H64"/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R64">
            <v>1</v>
          </cell>
          <cell r="S64">
            <v>1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8">
          <cell r="G18">
            <v>0</v>
          </cell>
          <cell r="H18"/>
          <cell r="I18">
            <v>0</v>
          </cell>
          <cell r="J18">
            <v>0</v>
          </cell>
          <cell r="K18">
            <v>0</v>
          </cell>
          <cell r="L18">
            <v>2</v>
          </cell>
          <cell r="M18">
            <v>2</v>
          </cell>
          <cell r="N18">
            <v>0</v>
          </cell>
          <cell r="O18">
            <v>0</v>
          </cell>
          <cell r="R18">
            <v>9</v>
          </cell>
          <cell r="S18">
            <v>8</v>
          </cell>
          <cell r="T18">
            <v>9</v>
          </cell>
          <cell r="U18">
            <v>5</v>
          </cell>
          <cell r="V18">
            <v>1</v>
          </cell>
          <cell r="W18">
            <v>1</v>
          </cell>
          <cell r="X18">
            <v>24</v>
          </cell>
          <cell r="Y18">
            <v>17</v>
          </cell>
          <cell r="Z18">
            <v>0</v>
          </cell>
          <cell r="AA18">
            <v>0</v>
          </cell>
          <cell r="AB18">
            <v>3</v>
          </cell>
          <cell r="AC18">
            <v>3</v>
          </cell>
          <cell r="AD18">
            <v>6</v>
          </cell>
          <cell r="AE18">
            <v>6</v>
          </cell>
        </row>
        <row r="19">
          <cell r="G19">
            <v>4</v>
          </cell>
          <cell r="H19"/>
          <cell r="I19">
            <v>0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2</v>
          </cell>
          <cell r="O19">
            <v>2</v>
          </cell>
          <cell r="R19">
            <v>16</v>
          </cell>
          <cell r="S19">
            <v>12</v>
          </cell>
          <cell r="T19">
            <v>63</v>
          </cell>
          <cell r="U19">
            <v>33</v>
          </cell>
          <cell r="V19">
            <v>1</v>
          </cell>
          <cell r="W19">
            <v>1</v>
          </cell>
          <cell r="X19">
            <v>66</v>
          </cell>
          <cell r="Y19">
            <v>40</v>
          </cell>
          <cell r="Z19">
            <v>1</v>
          </cell>
          <cell r="AA19">
            <v>0</v>
          </cell>
          <cell r="AB19">
            <v>6</v>
          </cell>
          <cell r="AC19">
            <v>6</v>
          </cell>
          <cell r="AD19">
            <v>10</v>
          </cell>
          <cell r="AE19">
            <v>6</v>
          </cell>
        </row>
        <row r="20">
          <cell r="G20">
            <v>4</v>
          </cell>
          <cell r="H20"/>
          <cell r="I20">
            <v>4</v>
          </cell>
          <cell r="J20">
            <v>2</v>
          </cell>
          <cell r="K20">
            <v>2</v>
          </cell>
          <cell r="L20">
            <v>5</v>
          </cell>
          <cell r="M20">
            <v>4</v>
          </cell>
          <cell r="N20">
            <v>0</v>
          </cell>
          <cell r="O20">
            <v>0</v>
          </cell>
          <cell r="R20">
            <v>15</v>
          </cell>
          <cell r="S20">
            <v>14</v>
          </cell>
          <cell r="T20">
            <v>35</v>
          </cell>
          <cell r="U20">
            <v>19</v>
          </cell>
          <cell r="V20">
            <v>1</v>
          </cell>
          <cell r="W20">
            <v>1</v>
          </cell>
          <cell r="X20">
            <v>57</v>
          </cell>
          <cell r="Y20">
            <v>35</v>
          </cell>
          <cell r="Z20">
            <v>2</v>
          </cell>
          <cell r="AA20">
            <v>2</v>
          </cell>
          <cell r="AB20">
            <v>1</v>
          </cell>
          <cell r="AC20">
            <v>1</v>
          </cell>
          <cell r="AD20">
            <v>21</v>
          </cell>
          <cell r="AE20">
            <v>18</v>
          </cell>
        </row>
        <row r="21">
          <cell r="G21">
            <v>2</v>
          </cell>
          <cell r="H21"/>
          <cell r="I21">
            <v>0</v>
          </cell>
          <cell r="J21">
            <v>2</v>
          </cell>
          <cell r="K21">
            <v>1</v>
          </cell>
          <cell r="L21">
            <v>5</v>
          </cell>
          <cell r="M21">
            <v>4</v>
          </cell>
          <cell r="N21">
            <v>2</v>
          </cell>
          <cell r="O21">
            <v>2</v>
          </cell>
          <cell r="R21">
            <v>9</v>
          </cell>
          <cell r="S21">
            <v>9</v>
          </cell>
          <cell r="T21">
            <v>18</v>
          </cell>
          <cell r="U21">
            <v>11</v>
          </cell>
          <cell r="V21">
            <v>0</v>
          </cell>
          <cell r="W21">
            <v>0</v>
          </cell>
          <cell r="X21">
            <v>27</v>
          </cell>
          <cell r="Y21">
            <v>20</v>
          </cell>
          <cell r="Z21">
            <v>0</v>
          </cell>
          <cell r="AA21">
            <v>0</v>
          </cell>
          <cell r="AB21">
            <v>2</v>
          </cell>
          <cell r="AC21">
            <v>1</v>
          </cell>
          <cell r="AD21">
            <v>5</v>
          </cell>
          <cell r="AE21">
            <v>3</v>
          </cell>
        </row>
        <row r="22">
          <cell r="G22">
            <v>5</v>
          </cell>
          <cell r="H22"/>
          <cell r="I22">
            <v>3</v>
          </cell>
          <cell r="J22">
            <v>0</v>
          </cell>
          <cell r="K22">
            <v>0</v>
          </cell>
          <cell r="L22">
            <v>3</v>
          </cell>
          <cell r="M22">
            <v>2</v>
          </cell>
          <cell r="N22">
            <v>4</v>
          </cell>
          <cell r="O22">
            <v>3</v>
          </cell>
          <cell r="R22">
            <v>4</v>
          </cell>
          <cell r="S22">
            <v>2</v>
          </cell>
          <cell r="T22">
            <v>11</v>
          </cell>
          <cell r="U22">
            <v>7</v>
          </cell>
          <cell r="V22">
            <v>0</v>
          </cell>
          <cell r="W22">
            <v>0</v>
          </cell>
          <cell r="X22">
            <v>14</v>
          </cell>
          <cell r="Y22">
            <v>8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</v>
          </cell>
          <cell r="AE22">
            <v>4</v>
          </cell>
        </row>
        <row r="23">
          <cell r="G23">
            <v>1</v>
          </cell>
          <cell r="H23"/>
          <cell r="I23">
            <v>0</v>
          </cell>
          <cell r="J23">
            <v>0</v>
          </cell>
          <cell r="K23">
            <v>0</v>
          </cell>
          <cell r="L23">
            <v>2</v>
          </cell>
          <cell r="M23">
            <v>2</v>
          </cell>
          <cell r="N23">
            <v>0</v>
          </cell>
          <cell r="O23">
            <v>0</v>
          </cell>
          <cell r="R23">
            <v>3</v>
          </cell>
          <cell r="S23">
            <v>3</v>
          </cell>
          <cell r="T23">
            <v>4</v>
          </cell>
          <cell r="U23">
            <v>4</v>
          </cell>
          <cell r="V23">
            <v>0</v>
          </cell>
          <cell r="W23">
            <v>0</v>
          </cell>
          <cell r="X23">
            <v>7</v>
          </cell>
          <cell r="Y23">
            <v>7</v>
          </cell>
          <cell r="Z23">
            <v>0</v>
          </cell>
          <cell r="AA23">
            <v>0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</row>
        <row r="24">
          <cell r="G24">
            <v>7</v>
          </cell>
          <cell r="H24"/>
          <cell r="I24">
            <v>1</v>
          </cell>
          <cell r="J24">
            <v>1</v>
          </cell>
          <cell r="K24">
            <v>0</v>
          </cell>
          <cell r="L24">
            <v>3</v>
          </cell>
          <cell r="M24">
            <v>2</v>
          </cell>
          <cell r="N24">
            <v>0</v>
          </cell>
          <cell r="O24">
            <v>0</v>
          </cell>
          <cell r="R24">
            <v>10</v>
          </cell>
          <cell r="S24">
            <v>8</v>
          </cell>
          <cell r="T24">
            <v>18</v>
          </cell>
          <cell r="U24">
            <v>10</v>
          </cell>
          <cell r="V24">
            <v>0</v>
          </cell>
          <cell r="W24">
            <v>0</v>
          </cell>
          <cell r="X24">
            <v>27</v>
          </cell>
          <cell r="Y24">
            <v>17</v>
          </cell>
          <cell r="Z24">
            <v>1</v>
          </cell>
          <cell r="AA24">
            <v>1</v>
          </cell>
          <cell r="AB24">
            <v>2</v>
          </cell>
          <cell r="AC24">
            <v>1</v>
          </cell>
          <cell r="AD24">
            <v>21</v>
          </cell>
          <cell r="AE24">
            <v>11</v>
          </cell>
        </row>
        <row r="26">
          <cell r="G26">
            <v>3</v>
          </cell>
          <cell r="H26"/>
          <cell r="I26">
            <v>1</v>
          </cell>
          <cell r="J26">
            <v>1</v>
          </cell>
          <cell r="K26">
            <v>1</v>
          </cell>
          <cell r="L26">
            <v>3</v>
          </cell>
          <cell r="M26">
            <v>2</v>
          </cell>
          <cell r="N26">
            <v>0</v>
          </cell>
          <cell r="O26">
            <v>0</v>
          </cell>
          <cell r="R26">
            <v>22</v>
          </cell>
          <cell r="S26">
            <v>19</v>
          </cell>
          <cell r="T26">
            <v>43</v>
          </cell>
          <cell r="U26">
            <v>25</v>
          </cell>
          <cell r="V26">
            <v>1</v>
          </cell>
          <cell r="W26">
            <v>1</v>
          </cell>
          <cell r="X26">
            <v>65</v>
          </cell>
          <cell r="Y26">
            <v>43</v>
          </cell>
          <cell r="Z26">
            <v>0</v>
          </cell>
          <cell r="AA26">
            <v>0</v>
          </cell>
          <cell r="AB26">
            <v>4</v>
          </cell>
          <cell r="AC26">
            <v>4</v>
          </cell>
          <cell r="AD26">
            <v>13</v>
          </cell>
          <cell r="AE26">
            <v>11</v>
          </cell>
        </row>
        <row r="27">
          <cell r="G27">
            <v>3</v>
          </cell>
          <cell r="H27"/>
          <cell r="I27">
            <v>2</v>
          </cell>
          <cell r="J27">
            <v>2</v>
          </cell>
          <cell r="K27">
            <v>1</v>
          </cell>
          <cell r="L27">
            <v>10</v>
          </cell>
          <cell r="M27">
            <v>9</v>
          </cell>
          <cell r="N27">
            <v>3</v>
          </cell>
          <cell r="O27">
            <v>3</v>
          </cell>
          <cell r="R27">
            <v>24</v>
          </cell>
          <cell r="S27">
            <v>22</v>
          </cell>
          <cell r="T27">
            <v>50</v>
          </cell>
          <cell r="U27">
            <v>29</v>
          </cell>
          <cell r="V27">
            <v>1</v>
          </cell>
          <cell r="W27">
            <v>1</v>
          </cell>
          <cell r="X27">
            <v>73</v>
          </cell>
          <cell r="Y27">
            <v>52</v>
          </cell>
          <cell r="Z27">
            <v>2</v>
          </cell>
          <cell r="AA27">
            <v>1</v>
          </cell>
          <cell r="AB27">
            <v>4</v>
          </cell>
          <cell r="AC27">
            <v>3</v>
          </cell>
          <cell r="AD27">
            <v>19</v>
          </cell>
          <cell r="AE27">
            <v>15</v>
          </cell>
        </row>
        <row r="28">
          <cell r="G28">
            <v>5</v>
          </cell>
          <cell r="H28"/>
          <cell r="I28">
            <v>3</v>
          </cell>
          <cell r="J28">
            <v>2</v>
          </cell>
          <cell r="K28">
            <v>2</v>
          </cell>
          <cell r="L28">
            <v>3</v>
          </cell>
          <cell r="M28">
            <v>2</v>
          </cell>
          <cell r="N28">
            <v>5</v>
          </cell>
          <cell r="O28">
            <v>4</v>
          </cell>
          <cell r="R28">
            <v>9</v>
          </cell>
          <cell r="S28">
            <v>6</v>
          </cell>
          <cell r="T28">
            <v>26</v>
          </cell>
          <cell r="U28">
            <v>15</v>
          </cell>
          <cell r="V28">
            <v>0</v>
          </cell>
          <cell r="W28">
            <v>0</v>
          </cell>
          <cell r="X28">
            <v>34</v>
          </cell>
          <cell r="Y28">
            <v>20</v>
          </cell>
          <cell r="Z28">
            <v>1</v>
          </cell>
          <cell r="AA28">
            <v>1</v>
          </cell>
          <cell r="AB28">
            <v>3</v>
          </cell>
          <cell r="AC28">
            <v>3</v>
          </cell>
          <cell r="AD28">
            <v>15</v>
          </cell>
          <cell r="AE28">
            <v>9</v>
          </cell>
        </row>
        <row r="29">
          <cell r="G29">
            <v>3</v>
          </cell>
          <cell r="H29"/>
          <cell r="I29">
            <v>1</v>
          </cell>
          <cell r="J29">
            <v>0</v>
          </cell>
          <cell r="K29">
            <v>0</v>
          </cell>
          <cell r="L29">
            <v>3</v>
          </cell>
          <cell r="M29">
            <v>2</v>
          </cell>
          <cell r="N29">
            <v>0</v>
          </cell>
          <cell r="O29">
            <v>0</v>
          </cell>
          <cell r="R29">
            <v>6</v>
          </cell>
          <cell r="S29">
            <v>6</v>
          </cell>
          <cell r="T29">
            <v>28</v>
          </cell>
          <cell r="U29">
            <v>16</v>
          </cell>
          <cell r="V29">
            <v>1</v>
          </cell>
          <cell r="W29">
            <v>1</v>
          </cell>
          <cell r="X29">
            <v>36</v>
          </cell>
          <cell r="Y29">
            <v>23</v>
          </cell>
          <cell r="Z29">
            <v>1</v>
          </cell>
          <cell r="AA29">
            <v>1</v>
          </cell>
          <cell r="AB29">
            <v>3</v>
          </cell>
          <cell r="AC29">
            <v>2</v>
          </cell>
          <cell r="AD29">
            <v>4</v>
          </cell>
          <cell r="AE29">
            <v>3</v>
          </cell>
        </row>
        <row r="30">
          <cell r="G30">
            <v>9</v>
          </cell>
          <cell r="H30"/>
          <cell r="I30">
            <v>1</v>
          </cell>
          <cell r="J30">
            <v>1</v>
          </cell>
          <cell r="K30">
            <v>0</v>
          </cell>
          <cell r="L30">
            <v>2</v>
          </cell>
          <cell r="M30">
            <v>2</v>
          </cell>
          <cell r="N30">
            <v>0</v>
          </cell>
          <cell r="O30">
            <v>0</v>
          </cell>
          <cell r="R30">
            <v>5</v>
          </cell>
          <cell r="S30">
            <v>3</v>
          </cell>
          <cell r="T30">
            <v>11</v>
          </cell>
          <cell r="U30">
            <v>4</v>
          </cell>
          <cell r="V30">
            <v>0</v>
          </cell>
          <cell r="W30">
            <v>0</v>
          </cell>
          <cell r="X30">
            <v>14</v>
          </cell>
          <cell r="Y30">
            <v>6</v>
          </cell>
          <cell r="Z30">
            <v>0</v>
          </cell>
          <cell r="AA30">
            <v>0</v>
          </cell>
          <cell r="AB30">
            <v>1</v>
          </cell>
          <cell r="AC30">
            <v>1</v>
          </cell>
          <cell r="AD30">
            <v>18</v>
          </cell>
          <cell r="AE30">
            <v>11</v>
          </cell>
        </row>
        <row r="32">
          <cell r="G32">
            <v>4</v>
          </cell>
          <cell r="H32"/>
          <cell r="I32">
            <v>1</v>
          </cell>
          <cell r="J32">
            <v>0</v>
          </cell>
          <cell r="K32">
            <v>0</v>
          </cell>
          <cell r="L32">
            <v>3</v>
          </cell>
          <cell r="M32">
            <v>2</v>
          </cell>
          <cell r="N32">
            <v>0</v>
          </cell>
          <cell r="O32">
            <v>0</v>
          </cell>
          <cell r="R32">
            <v>8</v>
          </cell>
          <cell r="S32">
            <v>6</v>
          </cell>
          <cell r="T32">
            <v>36</v>
          </cell>
          <cell r="U32">
            <v>21</v>
          </cell>
          <cell r="V32">
            <v>1</v>
          </cell>
          <cell r="W32">
            <v>1</v>
          </cell>
          <cell r="X32">
            <v>36</v>
          </cell>
          <cell r="Y32">
            <v>22</v>
          </cell>
          <cell r="Z32">
            <v>1</v>
          </cell>
          <cell r="AA32">
            <v>1</v>
          </cell>
          <cell r="AB32">
            <v>2</v>
          </cell>
          <cell r="AC32">
            <v>2</v>
          </cell>
          <cell r="AD32">
            <v>29</v>
          </cell>
          <cell r="AE32">
            <v>22</v>
          </cell>
        </row>
        <row r="33">
          <cell r="G33">
            <v>4</v>
          </cell>
          <cell r="H33"/>
          <cell r="I33">
            <v>0</v>
          </cell>
          <cell r="J33">
            <v>0</v>
          </cell>
          <cell r="K33">
            <v>0</v>
          </cell>
          <cell r="L33">
            <v>3</v>
          </cell>
          <cell r="M33">
            <v>4</v>
          </cell>
          <cell r="N33">
            <v>2</v>
          </cell>
          <cell r="O33">
            <v>1</v>
          </cell>
          <cell r="R33">
            <v>4</v>
          </cell>
          <cell r="S33">
            <v>4</v>
          </cell>
          <cell r="T33">
            <v>25</v>
          </cell>
          <cell r="U33">
            <v>13</v>
          </cell>
          <cell r="V33">
            <v>0</v>
          </cell>
          <cell r="W33">
            <v>0</v>
          </cell>
          <cell r="X33">
            <v>28</v>
          </cell>
          <cell r="Y33">
            <v>16</v>
          </cell>
          <cell r="Z33">
            <v>1</v>
          </cell>
          <cell r="AA33">
            <v>1</v>
          </cell>
          <cell r="AB33">
            <v>4</v>
          </cell>
          <cell r="AC33">
            <v>4</v>
          </cell>
          <cell r="AD33">
            <v>3</v>
          </cell>
          <cell r="AE33">
            <v>1</v>
          </cell>
        </row>
        <row r="34">
          <cell r="G34">
            <v>2</v>
          </cell>
          <cell r="H34"/>
          <cell r="I34">
            <v>2</v>
          </cell>
          <cell r="J34">
            <v>0</v>
          </cell>
          <cell r="K34">
            <v>0</v>
          </cell>
          <cell r="L34">
            <v>2</v>
          </cell>
          <cell r="M34">
            <v>1</v>
          </cell>
          <cell r="N34">
            <v>1</v>
          </cell>
          <cell r="O34">
            <v>1</v>
          </cell>
          <cell r="R34">
            <v>0</v>
          </cell>
          <cell r="S34">
            <v>0</v>
          </cell>
          <cell r="T34">
            <v>5</v>
          </cell>
          <cell r="U34">
            <v>3</v>
          </cell>
          <cell r="V34">
            <v>0</v>
          </cell>
          <cell r="W34">
            <v>0</v>
          </cell>
          <cell r="X34">
            <v>5</v>
          </cell>
          <cell r="Y34">
            <v>4</v>
          </cell>
          <cell r="Z34">
            <v>0</v>
          </cell>
          <cell r="AA34">
            <v>0</v>
          </cell>
          <cell r="AB34">
            <v>1</v>
          </cell>
          <cell r="AC34">
            <v>1</v>
          </cell>
          <cell r="AD34">
            <v>2</v>
          </cell>
          <cell r="AE34">
            <v>1</v>
          </cell>
        </row>
        <row r="35">
          <cell r="G35">
            <v>1</v>
          </cell>
          <cell r="H35"/>
          <cell r="I35">
            <v>1</v>
          </cell>
          <cell r="J35">
            <v>0</v>
          </cell>
          <cell r="K35">
            <v>0</v>
          </cell>
          <cell r="L35">
            <v>2</v>
          </cell>
          <cell r="M35">
            <v>1</v>
          </cell>
          <cell r="N35">
            <v>1</v>
          </cell>
          <cell r="O35">
            <v>0</v>
          </cell>
          <cell r="R35">
            <v>2</v>
          </cell>
          <cell r="S35">
            <v>0</v>
          </cell>
          <cell r="T35">
            <v>2</v>
          </cell>
          <cell r="U35">
            <v>0</v>
          </cell>
          <cell r="V35">
            <v>0</v>
          </cell>
          <cell r="W35">
            <v>0</v>
          </cell>
          <cell r="X35">
            <v>4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1</v>
          </cell>
        </row>
        <row r="36">
          <cell r="G36">
            <v>1</v>
          </cell>
          <cell r="H36"/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G38">
            <v>2</v>
          </cell>
          <cell r="H38"/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1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T38">
            <v>4</v>
          </cell>
          <cell r="U38">
            <v>0</v>
          </cell>
          <cell r="V38">
            <v>0</v>
          </cell>
          <cell r="W38">
            <v>0</v>
          </cell>
          <cell r="X38">
            <v>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G39">
            <v>14</v>
          </cell>
          <cell r="H39"/>
          <cell r="I39">
            <v>6</v>
          </cell>
          <cell r="J39">
            <v>4</v>
          </cell>
          <cell r="K39">
            <v>3</v>
          </cell>
          <cell r="L39">
            <v>12</v>
          </cell>
          <cell r="M39">
            <v>11</v>
          </cell>
          <cell r="N39">
            <v>5</v>
          </cell>
          <cell r="O39">
            <v>5</v>
          </cell>
          <cell r="R39">
            <v>22</v>
          </cell>
          <cell r="S39">
            <v>18</v>
          </cell>
          <cell r="T39">
            <v>40</v>
          </cell>
          <cell r="U39">
            <v>28</v>
          </cell>
          <cell r="V39">
            <v>1</v>
          </cell>
          <cell r="W39">
            <v>1</v>
          </cell>
          <cell r="X39">
            <v>59</v>
          </cell>
          <cell r="Y39">
            <v>45</v>
          </cell>
          <cell r="Z39">
            <v>1</v>
          </cell>
          <cell r="AA39">
            <v>1</v>
          </cell>
          <cell r="AB39">
            <v>3</v>
          </cell>
          <cell r="AC39">
            <v>3</v>
          </cell>
          <cell r="AD39">
            <v>33</v>
          </cell>
          <cell r="AE39">
            <v>30</v>
          </cell>
        </row>
        <row r="40">
          <cell r="G40">
            <v>4</v>
          </cell>
          <cell r="H40"/>
          <cell r="I40">
            <v>1</v>
          </cell>
          <cell r="J40">
            <v>1</v>
          </cell>
          <cell r="K40">
            <v>1</v>
          </cell>
          <cell r="L40">
            <v>7</v>
          </cell>
          <cell r="M40">
            <v>4</v>
          </cell>
          <cell r="N40">
            <v>3</v>
          </cell>
          <cell r="O40">
            <v>2</v>
          </cell>
          <cell r="R40">
            <v>42</v>
          </cell>
          <cell r="S40">
            <v>36</v>
          </cell>
          <cell r="T40">
            <v>76</v>
          </cell>
          <cell r="U40">
            <v>44</v>
          </cell>
          <cell r="V40">
            <v>2</v>
          </cell>
          <cell r="W40">
            <v>2</v>
          </cell>
          <cell r="X40">
            <v>119</v>
          </cell>
          <cell r="Y40">
            <v>79</v>
          </cell>
          <cell r="Z40">
            <v>1</v>
          </cell>
          <cell r="AA40">
            <v>0</v>
          </cell>
          <cell r="AB40">
            <v>12</v>
          </cell>
          <cell r="AC40">
            <v>10</v>
          </cell>
          <cell r="AD40">
            <v>28</v>
          </cell>
          <cell r="AE40">
            <v>15</v>
          </cell>
        </row>
        <row r="41">
          <cell r="G41">
            <v>1</v>
          </cell>
          <cell r="H41"/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R41">
            <v>2</v>
          </cell>
          <cell r="S41">
            <v>2</v>
          </cell>
          <cell r="T41">
            <v>20</v>
          </cell>
          <cell r="U41">
            <v>9</v>
          </cell>
          <cell r="V41">
            <v>0</v>
          </cell>
          <cell r="W41">
            <v>0</v>
          </cell>
          <cell r="X41">
            <v>25</v>
          </cell>
          <cell r="Y41">
            <v>13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2</v>
          </cell>
          <cell r="AE41">
            <v>1</v>
          </cell>
        </row>
        <row r="42">
          <cell r="G42">
            <v>2</v>
          </cell>
          <cell r="H42"/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18</v>
          </cell>
          <cell r="U42">
            <v>8</v>
          </cell>
          <cell r="V42">
            <v>0</v>
          </cell>
          <cell r="W42">
            <v>0</v>
          </cell>
          <cell r="X42">
            <v>15</v>
          </cell>
          <cell r="Y42">
            <v>7</v>
          </cell>
          <cell r="Z42">
            <v>2</v>
          </cell>
          <cell r="AA42">
            <v>2</v>
          </cell>
          <cell r="AB42">
            <v>0</v>
          </cell>
          <cell r="AC42">
            <v>0</v>
          </cell>
          <cell r="AD42">
            <v>6</v>
          </cell>
          <cell r="AE42">
            <v>3</v>
          </cell>
        </row>
        <row r="43">
          <cell r="G43">
            <v>1</v>
          </cell>
          <cell r="H43"/>
          <cell r="I43">
            <v>0</v>
          </cell>
          <cell r="J43">
            <v>3</v>
          </cell>
          <cell r="K43">
            <v>2</v>
          </cell>
          <cell r="L43">
            <v>3</v>
          </cell>
          <cell r="M43">
            <v>3</v>
          </cell>
          <cell r="N43">
            <v>0</v>
          </cell>
          <cell r="O43">
            <v>0</v>
          </cell>
          <cell r="R43">
            <v>48</v>
          </cell>
          <cell r="S43">
            <v>44</v>
          </cell>
          <cell r="T43">
            <v>64</v>
          </cell>
          <cell r="U43">
            <v>41</v>
          </cell>
          <cell r="V43">
            <v>1</v>
          </cell>
          <cell r="W43">
            <v>0</v>
          </cell>
          <cell r="X43">
            <v>60</v>
          </cell>
          <cell r="Y43">
            <v>35</v>
          </cell>
          <cell r="Z43">
            <v>0</v>
          </cell>
          <cell r="AA43">
            <v>0</v>
          </cell>
          <cell r="AD43">
            <v>6</v>
          </cell>
          <cell r="AE43">
            <v>3</v>
          </cell>
        </row>
        <row r="45">
          <cell r="G45">
            <v>2</v>
          </cell>
          <cell r="H45"/>
          <cell r="I45">
            <v>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R45">
            <v>2</v>
          </cell>
          <cell r="S45">
            <v>1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3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G46">
            <v>2</v>
          </cell>
          <cell r="H46"/>
          <cell r="I46">
            <v>1</v>
          </cell>
          <cell r="J46">
            <v>0</v>
          </cell>
          <cell r="K46">
            <v>0</v>
          </cell>
          <cell r="L46">
            <v>5</v>
          </cell>
          <cell r="M46">
            <v>4</v>
          </cell>
          <cell r="N46">
            <v>2</v>
          </cell>
          <cell r="O46">
            <v>2</v>
          </cell>
          <cell r="R46">
            <v>7</v>
          </cell>
          <cell r="S46">
            <v>7</v>
          </cell>
          <cell r="T46">
            <v>10</v>
          </cell>
          <cell r="U46">
            <v>5</v>
          </cell>
          <cell r="V46">
            <v>0</v>
          </cell>
          <cell r="W46">
            <v>0</v>
          </cell>
          <cell r="X46">
            <v>11</v>
          </cell>
          <cell r="Y46">
            <v>7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</v>
          </cell>
          <cell r="AE46">
            <v>3</v>
          </cell>
        </row>
        <row r="47">
          <cell r="G47">
            <v>0</v>
          </cell>
          <cell r="H47"/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0</v>
          </cell>
          <cell r="N47">
            <v>2</v>
          </cell>
          <cell r="O47">
            <v>1</v>
          </cell>
          <cell r="R47">
            <v>15</v>
          </cell>
          <cell r="S47">
            <v>11</v>
          </cell>
          <cell r="T47">
            <v>24</v>
          </cell>
          <cell r="U47">
            <v>16</v>
          </cell>
          <cell r="V47">
            <v>0</v>
          </cell>
          <cell r="W47">
            <v>0</v>
          </cell>
          <cell r="X47">
            <v>32</v>
          </cell>
          <cell r="Y47">
            <v>20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4</v>
          </cell>
          <cell r="AE47">
            <v>3</v>
          </cell>
        </row>
        <row r="49">
          <cell r="G49">
            <v>1</v>
          </cell>
          <cell r="H49"/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1</v>
          </cell>
          <cell r="S49">
            <v>1</v>
          </cell>
          <cell r="T49">
            <v>5</v>
          </cell>
          <cell r="U49">
            <v>3</v>
          </cell>
          <cell r="V49">
            <v>0</v>
          </cell>
          <cell r="W49">
            <v>0</v>
          </cell>
          <cell r="X49">
            <v>4</v>
          </cell>
          <cell r="Y49">
            <v>3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</v>
          </cell>
          <cell r="AE49">
            <v>2</v>
          </cell>
        </row>
        <row r="50">
          <cell r="G50">
            <v>2</v>
          </cell>
          <cell r="H50"/>
          <cell r="I50">
            <v>1</v>
          </cell>
          <cell r="J50">
            <v>0</v>
          </cell>
          <cell r="K50">
            <v>0</v>
          </cell>
          <cell r="L50">
            <v>4</v>
          </cell>
          <cell r="M50">
            <v>2</v>
          </cell>
          <cell r="N50">
            <v>1</v>
          </cell>
          <cell r="O50">
            <v>0</v>
          </cell>
          <cell r="R50">
            <v>6</v>
          </cell>
          <cell r="S50">
            <v>5</v>
          </cell>
          <cell r="T50">
            <v>16</v>
          </cell>
          <cell r="U50">
            <v>6</v>
          </cell>
          <cell r="V50">
            <v>0</v>
          </cell>
          <cell r="W50">
            <v>0</v>
          </cell>
          <cell r="X50">
            <v>13</v>
          </cell>
          <cell r="Y50">
            <v>4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6</v>
          </cell>
          <cell r="AE50">
            <v>6</v>
          </cell>
        </row>
        <row r="51">
          <cell r="G51">
            <v>0</v>
          </cell>
          <cell r="H51"/>
          <cell r="I51">
            <v>0</v>
          </cell>
          <cell r="J51">
            <v>2</v>
          </cell>
          <cell r="K51">
            <v>2</v>
          </cell>
          <cell r="L51">
            <v>2</v>
          </cell>
          <cell r="M51">
            <v>2</v>
          </cell>
          <cell r="N51">
            <v>1</v>
          </cell>
          <cell r="O51">
            <v>1</v>
          </cell>
          <cell r="R51">
            <v>31</v>
          </cell>
          <cell r="S51">
            <v>27</v>
          </cell>
          <cell r="T51">
            <v>87</v>
          </cell>
          <cell r="U51">
            <v>46</v>
          </cell>
          <cell r="V51">
            <v>0</v>
          </cell>
          <cell r="W51">
            <v>0</v>
          </cell>
          <cell r="X51">
            <v>90</v>
          </cell>
          <cell r="Y51">
            <v>53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17</v>
          </cell>
          <cell r="AE51">
            <v>12</v>
          </cell>
        </row>
        <row r="52">
          <cell r="G52">
            <v>0</v>
          </cell>
          <cell r="H52"/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9</v>
          </cell>
          <cell r="S52">
            <v>9</v>
          </cell>
          <cell r="T52">
            <v>16</v>
          </cell>
          <cell r="U52">
            <v>7</v>
          </cell>
          <cell r="V52">
            <v>0</v>
          </cell>
          <cell r="W52">
            <v>0</v>
          </cell>
          <cell r="X52">
            <v>13</v>
          </cell>
          <cell r="Y52">
            <v>9</v>
          </cell>
          <cell r="Z52">
            <v>2</v>
          </cell>
          <cell r="AA52">
            <v>2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5">
          <cell r="G55">
            <v>1</v>
          </cell>
          <cell r="H55"/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G56">
            <v>2</v>
          </cell>
          <cell r="H56"/>
          <cell r="I56">
            <v>0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R56">
            <v>4</v>
          </cell>
          <cell r="S56">
            <v>2</v>
          </cell>
          <cell r="T56">
            <v>12</v>
          </cell>
          <cell r="U56">
            <v>4</v>
          </cell>
          <cell r="V56">
            <v>0</v>
          </cell>
          <cell r="W56">
            <v>0</v>
          </cell>
          <cell r="X56">
            <v>12</v>
          </cell>
          <cell r="Y56">
            <v>4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8">
          <cell r="G58">
            <v>0</v>
          </cell>
          <cell r="H58"/>
          <cell r="I58">
            <v>0</v>
          </cell>
          <cell r="J58">
            <v>1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R58">
            <v>1</v>
          </cell>
          <cell r="S58">
            <v>1</v>
          </cell>
          <cell r="T58">
            <v>2</v>
          </cell>
          <cell r="U58">
            <v>1</v>
          </cell>
          <cell r="V58">
            <v>0</v>
          </cell>
          <cell r="W58">
            <v>0</v>
          </cell>
          <cell r="X58">
            <v>3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G59">
            <v>1</v>
          </cell>
          <cell r="H59"/>
          <cell r="I59">
            <v>1</v>
          </cell>
          <cell r="J59">
            <v>1</v>
          </cell>
          <cell r="K59">
            <v>0</v>
          </cell>
          <cell r="L59">
            <v>3</v>
          </cell>
          <cell r="M59">
            <v>3</v>
          </cell>
          <cell r="N59">
            <v>3</v>
          </cell>
          <cell r="O59">
            <v>2</v>
          </cell>
          <cell r="R59">
            <v>9</v>
          </cell>
          <cell r="S59">
            <v>7</v>
          </cell>
          <cell r="T59">
            <v>27</v>
          </cell>
          <cell r="U59">
            <v>16</v>
          </cell>
          <cell r="V59">
            <v>0</v>
          </cell>
          <cell r="W59">
            <v>0</v>
          </cell>
          <cell r="X59">
            <v>25</v>
          </cell>
          <cell r="Y59">
            <v>16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1">
          <cell r="G61">
            <v>0</v>
          </cell>
          <cell r="H61"/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</v>
          </cell>
          <cell r="O61">
            <v>1</v>
          </cell>
          <cell r="R61">
            <v>3</v>
          </cell>
          <cell r="S61">
            <v>3</v>
          </cell>
          <cell r="T61">
            <v>12</v>
          </cell>
          <cell r="U61">
            <v>5</v>
          </cell>
          <cell r="V61">
            <v>0</v>
          </cell>
          <cell r="W61">
            <v>0</v>
          </cell>
          <cell r="X61">
            <v>7</v>
          </cell>
          <cell r="Y61">
            <v>3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G62">
            <v>1</v>
          </cell>
          <cell r="H62"/>
          <cell r="I62">
            <v>0</v>
          </cell>
          <cell r="J62">
            <v>0</v>
          </cell>
          <cell r="K62">
            <v>0</v>
          </cell>
          <cell r="L62">
            <v>3</v>
          </cell>
          <cell r="M62">
            <v>2</v>
          </cell>
          <cell r="N62">
            <v>0</v>
          </cell>
          <cell r="O62">
            <v>0</v>
          </cell>
          <cell r="R62">
            <v>2</v>
          </cell>
          <cell r="S62">
            <v>2</v>
          </cell>
          <cell r="T62">
            <v>14</v>
          </cell>
          <cell r="U62">
            <v>10</v>
          </cell>
          <cell r="V62">
            <v>0</v>
          </cell>
          <cell r="W62">
            <v>0</v>
          </cell>
          <cell r="X62">
            <v>17</v>
          </cell>
          <cell r="Y62">
            <v>10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G63">
            <v>0</v>
          </cell>
          <cell r="H63"/>
          <cell r="I63">
            <v>0</v>
          </cell>
          <cell r="J63">
            <v>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8</v>
          </cell>
          <cell r="S63">
            <v>7</v>
          </cell>
          <cell r="T63">
            <v>5</v>
          </cell>
          <cell r="U63">
            <v>3</v>
          </cell>
          <cell r="V63">
            <v>0</v>
          </cell>
          <cell r="W63">
            <v>0</v>
          </cell>
          <cell r="X63">
            <v>7</v>
          </cell>
          <cell r="Y63">
            <v>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G64">
            <v>3</v>
          </cell>
          <cell r="H64"/>
          <cell r="I64">
            <v>1</v>
          </cell>
          <cell r="J64">
            <v>1</v>
          </cell>
          <cell r="K64">
            <v>0</v>
          </cell>
          <cell r="L64">
            <v>2</v>
          </cell>
          <cell r="M64">
            <v>1</v>
          </cell>
          <cell r="N64">
            <v>1</v>
          </cell>
          <cell r="O64">
            <v>0</v>
          </cell>
          <cell r="R64">
            <v>2</v>
          </cell>
          <cell r="S64">
            <v>0</v>
          </cell>
          <cell r="T64">
            <v>3</v>
          </cell>
          <cell r="U64">
            <v>1</v>
          </cell>
          <cell r="V64">
            <v>0</v>
          </cell>
          <cell r="W64">
            <v>0</v>
          </cell>
          <cell r="X64">
            <v>9</v>
          </cell>
          <cell r="Y64">
            <v>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8">
          <cell r="G18">
            <v>0</v>
          </cell>
          <cell r="H18"/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1</v>
          </cell>
          <cell r="R18">
            <v>16</v>
          </cell>
          <cell r="S18">
            <v>11</v>
          </cell>
          <cell r="T18">
            <v>41</v>
          </cell>
          <cell r="U18">
            <v>18</v>
          </cell>
          <cell r="V18">
            <v>13</v>
          </cell>
          <cell r="W18">
            <v>8</v>
          </cell>
          <cell r="X18">
            <v>47</v>
          </cell>
          <cell r="Y18">
            <v>24</v>
          </cell>
          <cell r="Z18">
            <v>4</v>
          </cell>
          <cell r="AA18">
            <v>1</v>
          </cell>
          <cell r="AB18">
            <v>0</v>
          </cell>
          <cell r="AC18">
            <v>0</v>
          </cell>
          <cell r="AD18">
            <v>9</v>
          </cell>
          <cell r="AE18">
            <v>6</v>
          </cell>
        </row>
        <row r="19">
          <cell r="G19">
            <v>0</v>
          </cell>
          <cell r="H19"/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2</v>
          </cell>
          <cell r="O19">
            <v>2</v>
          </cell>
          <cell r="R19">
            <v>37</v>
          </cell>
          <cell r="S19">
            <v>31</v>
          </cell>
          <cell r="T19">
            <v>115</v>
          </cell>
          <cell r="U19">
            <v>57</v>
          </cell>
          <cell r="V19">
            <v>40</v>
          </cell>
          <cell r="W19">
            <v>23</v>
          </cell>
          <cell r="X19">
            <v>126</v>
          </cell>
          <cell r="Y19">
            <v>71</v>
          </cell>
          <cell r="Z19">
            <v>9</v>
          </cell>
          <cell r="AA19">
            <v>7</v>
          </cell>
          <cell r="AB19">
            <v>4</v>
          </cell>
          <cell r="AC19">
            <v>4</v>
          </cell>
          <cell r="AD19">
            <v>5</v>
          </cell>
          <cell r="AE19">
            <v>3</v>
          </cell>
        </row>
        <row r="20">
          <cell r="G20">
            <v>2</v>
          </cell>
          <cell r="H20"/>
          <cell r="I20">
            <v>1</v>
          </cell>
          <cell r="J20">
            <v>1</v>
          </cell>
          <cell r="K20">
            <v>0</v>
          </cell>
          <cell r="L20">
            <v>3</v>
          </cell>
          <cell r="M20">
            <v>2</v>
          </cell>
          <cell r="N20">
            <v>2</v>
          </cell>
          <cell r="O20">
            <v>2</v>
          </cell>
          <cell r="R20">
            <v>68</v>
          </cell>
          <cell r="S20">
            <v>58</v>
          </cell>
          <cell r="T20">
            <v>125</v>
          </cell>
          <cell r="U20">
            <v>60</v>
          </cell>
          <cell r="V20">
            <v>64</v>
          </cell>
          <cell r="W20">
            <v>41</v>
          </cell>
          <cell r="X20">
            <v>150</v>
          </cell>
          <cell r="Y20">
            <v>90</v>
          </cell>
          <cell r="Z20">
            <v>4</v>
          </cell>
          <cell r="AA20">
            <v>2</v>
          </cell>
          <cell r="AB20">
            <v>5</v>
          </cell>
          <cell r="AC20">
            <v>5</v>
          </cell>
          <cell r="AD20">
            <v>2</v>
          </cell>
          <cell r="AE20">
            <v>2</v>
          </cell>
        </row>
        <row r="21">
          <cell r="G21">
            <v>6</v>
          </cell>
          <cell r="H21"/>
          <cell r="I21">
            <v>2</v>
          </cell>
          <cell r="J21">
            <v>1</v>
          </cell>
          <cell r="K21">
            <v>0</v>
          </cell>
          <cell r="L21">
            <v>3</v>
          </cell>
          <cell r="M21">
            <v>2</v>
          </cell>
          <cell r="N21">
            <v>15</v>
          </cell>
          <cell r="O21">
            <v>10</v>
          </cell>
          <cell r="R21">
            <v>122</v>
          </cell>
          <cell r="S21">
            <v>95</v>
          </cell>
          <cell r="T21">
            <v>142</v>
          </cell>
          <cell r="U21">
            <v>82</v>
          </cell>
          <cell r="V21">
            <v>94</v>
          </cell>
          <cell r="W21">
            <v>62</v>
          </cell>
          <cell r="X21">
            <v>192</v>
          </cell>
          <cell r="Y21">
            <v>132</v>
          </cell>
          <cell r="Z21">
            <v>6</v>
          </cell>
          <cell r="AA21">
            <v>3</v>
          </cell>
          <cell r="AB21">
            <v>5</v>
          </cell>
          <cell r="AC21">
            <v>5</v>
          </cell>
          <cell r="AD21">
            <v>1</v>
          </cell>
          <cell r="AE21">
            <v>1</v>
          </cell>
        </row>
        <row r="22">
          <cell r="G22">
            <v>3</v>
          </cell>
          <cell r="H22"/>
          <cell r="I22">
            <v>1</v>
          </cell>
          <cell r="J22">
            <v>3</v>
          </cell>
          <cell r="K22">
            <v>1</v>
          </cell>
          <cell r="L22">
            <v>1</v>
          </cell>
          <cell r="M22">
            <v>1</v>
          </cell>
          <cell r="N22">
            <v>9</v>
          </cell>
          <cell r="O22">
            <v>8</v>
          </cell>
          <cell r="R22">
            <v>47</v>
          </cell>
          <cell r="S22">
            <v>35</v>
          </cell>
          <cell r="T22">
            <v>84</v>
          </cell>
          <cell r="U22">
            <v>67</v>
          </cell>
          <cell r="V22">
            <v>40</v>
          </cell>
          <cell r="W22">
            <v>29</v>
          </cell>
          <cell r="X22">
            <v>97</v>
          </cell>
          <cell r="Y22">
            <v>73</v>
          </cell>
          <cell r="Z22">
            <v>8</v>
          </cell>
          <cell r="AA22">
            <v>6</v>
          </cell>
          <cell r="AB22">
            <v>3</v>
          </cell>
          <cell r="AC22">
            <v>3</v>
          </cell>
          <cell r="AD22">
            <v>0</v>
          </cell>
          <cell r="AE22">
            <v>0</v>
          </cell>
        </row>
        <row r="23">
          <cell r="G23">
            <v>2</v>
          </cell>
          <cell r="H23"/>
          <cell r="I23">
            <v>1</v>
          </cell>
          <cell r="J23">
            <v>1</v>
          </cell>
          <cell r="K23">
            <v>1</v>
          </cell>
          <cell r="L23">
            <v>7</v>
          </cell>
          <cell r="M23">
            <v>3</v>
          </cell>
          <cell r="N23">
            <v>5</v>
          </cell>
          <cell r="O23">
            <v>4</v>
          </cell>
          <cell r="R23">
            <v>29</v>
          </cell>
          <cell r="S23">
            <v>26</v>
          </cell>
          <cell r="T23">
            <v>43</v>
          </cell>
          <cell r="U23">
            <v>30</v>
          </cell>
          <cell r="V23">
            <v>22</v>
          </cell>
          <cell r="W23">
            <v>15</v>
          </cell>
          <cell r="X23">
            <v>55</v>
          </cell>
          <cell r="Y23">
            <v>44</v>
          </cell>
          <cell r="Z23">
            <v>4</v>
          </cell>
          <cell r="AA23">
            <v>4</v>
          </cell>
          <cell r="AB23">
            <v>2</v>
          </cell>
          <cell r="AC23">
            <v>2</v>
          </cell>
          <cell r="AD23">
            <v>0</v>
          </cell>
          <cell r="AE23">
            <v>0</v>
          </cell>
        </row>
        <row r="24">
          <cell r="G24">
            <v>3</v>
          </cell>
          <cell r="H24"/>
          <cell r="I24">
            <v>1</v>
          </cell>
          <cell r="J24">
            <v>2</v>
          </cell>
          <cell r="K24">
            <v>1</v>
          </cell>
          <cell r="L24">
            <v>2</v>
          </cell>
          <cell r="M24">
            <v>2</v>
          </cell>
          <cell r="N24">
            <v>4</v>
          </cell>
          <cell r="O24">
            <v>2</v>
          </cell>
          <cell r="R24">
            <v>18</v>
          </cell>
          <cell r="S24">
            <v>17</v>
          </cell>
          <cell r="T24">
            <v>65</v>
          </cell>
          <cell r="U24">
            <v>23</v>
          </cell>
          <cell r="V24">
            <v>22</v>
          </cell>
          <cell r="W24">
            <v>10</v>
          </cell>
          <cell r="X24">
            <v>60</v>
          </cell>
          <cell r="Y24">
            <v>27</v>
          </cell>
          <cell r="Z24">
            <v>5</v>
          </cell>
          <cell r="AA24">
            <v>2</v>
          </cell>
          <cell r="AB24">
            <v>4</v>
          </cell>
          <cell r="AC24">
            <v>4</v>
          </cell>
          <cell r="AD24">
            <v>6</v>
          </cell>
          <cell r="AE24">
            <v>3</v>
          </cell>
        </row>
        <row r="26">
          <cell r="G26">
            <v>0</v>
          </cell>
          <cell r="H26"/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R26">
            <v>60</v>
          </cell>
          <cell r="S26">
            <v>47</v>
          </cell>
          <cell r="T26">
            <v>133</v>
          </cell>
          <cell r="U26">
            <v>56</v>
          </cell>
          <cell r="V26">
            <v>36</v>
          </cell>
          <cell r="W26">
            <v>17</v>
          </cell>
          <cell r="X26">
            <v>165</v>
          </cell>
          <cell r="Y26">
            <v>91</v>
          </cell>
          <cell r="Z26">
            <v>6</v>
          </cell>
          <cell r="AA26">
            <v>3</v>
          </cell>
          <cell r="AB26">
            <v>4</v>
          </cell>
          <cell r="AC26">
            <v>4</v>
          </cell>
          <cell r="AD26">
            <v>9</v>
          </cell>
          <cell r="AE26">
            <v>7</v>
          </cell>
        </row>
        <row r="27">
          <cell r="G27">
            <v>5</v>
          </cell>
          <cell r="H27"/>
          <cell r="I27">
            <v>2</v>
          </cell>
          <cell r="J27">
            <v>2</v>
          </cell>
          <cell r="K27">
            <v>1</v>
          </cell>
          <cell r="L27">
            <v>4</v>
          </cell>
          <cell r="M27">
            <v>2</v>
          </cell>
          <cell r="N27">
            <v>14</v>
          </cell>
          <cell r="O27">
            <v>10</v>
          </cell>
          <cell r="R27">
            <v>164</v>
          </cell>
          <cell r="S27">
            <v>132</v>
          </cell>
          <cell r="T27">
            <v>249</v>
          </cell>
          <cell r="U27">
            <v>139</v>
          </cell>
          <cell r="V27">
            <v>141</v>
          </cell>
          <cell r="W27">
            <v>89</v>
          </cell>
          <cell r="X27">
            <v>307</v>
          </cell>
          <cell r="Y27">
            <v>200</v>
          </cell>
          <cell r="Z27">
            <v>9</v>
          </cell>
          <cell r="AA27">
            <v>7</v>
          </cell>
          <cell r="AB27">
            <v>9</v>
          </cell>
          <cell r="AC27">
            <v>9</v>
          </cell>
          <cell r="AD27">
            <v>4</v>
          </cell>
          <cell r="AE27">
            <v>3</v>
          </cell>
        </row>
        <row r="28">
          <cell r="G28">
            <v>7</v>
          </cell>
          <cell r="H28"/>
          <cell r="I28">
            <v>3</v>
          </cell>
          <cell r="J28">
            <v>4</v>
          </cell>
          <cell r="K28">
            <v>1</v>
          </cell>
          <cell r="L28">
            <v>10</v>
          </cell>
          <cell r="M28">
            <v>5</v>
          </cell>
          <cell r="N28">
            <v>18</v>
          </cell>
          <cell r="O28">
            <v>15</v>
          </cell>
          <cell r="R28">
            <v>88</v>
          </cell>
          <cell r="S28">
            <v>73</v>
          </cell>
          <cell r="T28">
            <v>134</v>
          </cell>
          <cell r="U28">
            <v>93</v>
          </cell>
          <cell r="V28">
            <v>74</v>
          </cell>
          <cell r="W28">
            <v>59</v>
          </cell>
          <cell r="X28">
            <v>167</v>
          </cell>
          <cell r="Y28">
            <v>120</v>
          </cell>
          <cell r="Z28">
            <v>17</v>
          </cell>
          <cell r="AA28">
            <v>10</v>
          </cell>
          <cell r="AB28">
            <v>4</v>
          </cell>
          <cell r="AC28">
            <v>4</v>
          </cell>
          <cell r="AD28">
            <v>2</v>
          </cell>
          <cell r="AE28">
            <v>2</v>
          </cell>
        </row>
        <row r="29">
          <cell r="G29">
            <v>4</v>
          </cell>
          <cell r="H29"/>
          <cell r="I29">
            <v>1</v>
          </cell>
          <cell r="J29">
            <v>2</v>
          </cell>
          <cell r="K29">
            <v>1</v>
          </cell>
          <cell r="L29">
            <v>2</v>
          </cell>
          <cell r="M29">
            <v>2</v>
          </cell>
          <cell r="N29">
            <v>5</v>
          </cell>
          <cell r="O29">
            <v>3</v>
          </cell>
          <cell r="R29">
            <v>25</v>
          </cell>
          <cell r="S29">
            <v>21</v>
          </cell>
          <cell r="T29">
            <v>92</v>
          </cell>
          <cell r="U29">
            <v>49</v>
          </cell>
          <cell r="V29">
            <v>40</v>
          </cell>
          <cell r="W29">
            <v>23</v>
          </cell>
          <cell r="X29">
            <v>84</v>
          </cell>
          <cell r="Y29">
            <v>50</v>
          </cell>
          <cell r="Z29">
            <v>8</v>
          </cell>
          <cell r="AA29">
            <v>5</v>
          </cell>
          <cell r="AB29">
            <v>5</v>
          </cell>
          <cell r="AC29">
            <v>5</v>
          </cell>
          <cell r="AD29">
            <v>2</v>
          </cell>
          <cell r="AE29">
            <v>0</v>
          </cell>
        </row>
        <row r="30">
          <cell r="G30">
            <v>0</v>
          </cell>
          <cell r="H30"/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R30">
            <v>0</v>
          </cell>
          <cell r="S30">
            <v>0</v>
          </cell>
          <cell r="T30">
            <v>7</v>
          </cell>
          <cell r="U30">
            <v>0</v>
          </cell>
          <cell r="V30">
            <v>4</v>
          </cell>
          <cell r="W30">
            <v>0</v>
          </cell>
          <cell r="X30">
            <v>4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1</v>
          </cell>
          <cell r="AD30">
            <v>6</v>
          </cell>
          <cell r="AE30">
            <v>3</v>
          </cell>
        </row>
        <row r="32">
          <cell r="G32">
            <v>2</v>
          </cell>
          <cell r="H32"/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</v>
          </cell>
          <cell r="O32">
            <v>2</v>
          </cell>
          <cell r="R32">
            <v>24</v>
          </cell>
          <cell r="S32">
            <v>17</v>
          </cell>
          <cell r="T32">
            <v>37</v>
          </cell>
          <cell r="U32">
            <v>21</v>
          </cell>
          <cell r="V32">
            <v>10</v>
          </cell>
          <cell r="W32">
            <v>7</v>
          </cell>
          <cell r="X32">
            <v>42</v>
          </cell>
          <cell r="Y32">
            <v>29</v>
          </cell>
          <cell r="Z32">
            <v>2</v>
          </cell>
          <cell r="AA32">
            <v>2</v>
          </cell>
          <cell r="AB32">
            <v>1</v>
          </cell>
          <cell r="AC32">
            <v>1</v>
          </cell>
          <cell r="AD32">
            <v>0</v>
          </cell>
          <cell r="AE32">
            <v>0</v>
          </cell>
        </row>
        <row r="33">
          <cell r="G33">
            <v>0</v>
          </cell>
          <cell r="H33"/>
          <cell r="I33">
            <v>1</v>
          </cell>
          <cell r="J33">
            <v>1</v>
          </cell>
          <cell r="K33">
            <v>0</v>
          </cell>
          <cell r="L33">
            <v>2</v>
          </cell>
          <cell r="M33">
            <v>1</v>
          </cell>
          <cell r="N33">
            <v>1</v>
          </cell>
          <cell r="O33">
            <v>1</v>
          </cell>
          <cell r="R33">
            <v>16</v>
          </cell>
          <cell r="S33">
            <v>10</v>
          </cell>
          <cell r="T33">
            <v>32</v>
          </cell>
          <cell r="U33">
            <v>19</v>
          </cell>
          <cell r="V33">
            <v>12</v>
          </cell>
          <cell r="W33">
            <v>9</v>
          </cell>
          <cell r="X33">
            <v>35</v>
          </cell>
          <cell r="Y33">
            <v>21</v>
          </cell>
          <cell r="Z33">
            <v>1</v>
          </cell>
          <cell r="AA33">
            <v>1</v>
          </cell>
          <cell r="AB33">
            <v>1</v>
          </cell>
          <cell r="AC33">
            <v>1</v>
          </cell>
          <cell r="AD33">
            <v>0</v>
          </cell>
          <cell r="AE33">
            <v>0</v>
          </cell>
        </row>
        <row r="34">
          <cell r="G34">
            <v>1</v>
          </cell>
          <cell r="H34"/>
          <cell r="I34">
            <v>1</v>
          </cell>
          <cell r="J34">
            <v>0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R34">
            <v>16</v>
          </cell>
          <cell r="S34">
            <v>12</v>
          </cell>
          <cell r="T34">
            <v>25</v>
          </cell>
          <cell r="U34">
            <v>17</v>
          </cell>
          <cell r="V34">
            <v>15</v>
          </cell>
          <cell r="W34">
            <v>5</v>
          </cell>
          <cell r="X34">
            <v>27</v>
          </cell>
          <cell r="Y34">
            <v>19</v>
          </cell>
          <cell r="Z34">
            <v>3</v>
          </cell>
          <cell r="AA34">
            <v>2</v>
          </cell>
          <cell r="AB34">
            <v>2</v>
          </cell>
          <cell r="AC34">
            <v>2</v>
          </cell>
          <cell r="AD34">
            <v>0</v>
          </cell>
          <cell r="AE34">
            <v>0</v>
          </cell>
        </row>
        <row r="35">
          <cell r="G35">
            <v>0</v>
          </cell>
          <cell r="H35"/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3</v>
          </cell>
          <cell r="O35">
            <v>2</v>
          </cell>
          <cell r="R35">
            <v>5</v>
          </cell>
          <cell r="S35">
            <v>4</v>
          </cell>
          <cell r="T35">
            <v>13</v>
          </cell>
          <cell r="U35">
            <v>10</v>
          </cell>
          <cell r="V35">
            <v>4</v>
          </cell>
          <cell r="W35">
            <v>3</v>
          </cell>
          <cell r="X35">
            <v>12</v>
          </cell>
          <cell r="Y35">
            <v>10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G36">
            <v>0</v>
          </cell>
          <cell r="H36"/>
          <cell r="I36">
            <v>0</v>
          </cell>
          <cell r="J36">
            <v>0</v>
          </cell>
          <cell r="K36">
            <v>0</v>
          </cell>
          <cell r="L36">
            <v>2</v>
          </cell>
          <cell r="M36">
            <v>2</v>
          </cell>
          <cell r="N36">
            <v>1</v>
          </cell>
          <cell r="O36">
            <v>1</v>
          </cell>
          <cell r="R36">
            <v>4</v>
          </cell>
          <cell r="S36">
            <v>2</v>
          </cell>
          <cell r="T36">
            <v>7</v>
          </cell>
          <cell r="U36">
            <v>5</v>
          </cell>
          <cell r="V36">
            <v>2</v>
          </cell>
          <cell r="W36">
            <v>0</v>
          </cell>
          <cell r="X36">
            <v>7</v>
          </cell>
          <cell r="Y36">
            <v>4</v>
          </cell>
          <cell r="Z36">
            <v>0</v>
          </cell>
          <cell r="AA36">
            <v>0</v>
          </cell>
          <cell r="AB36">
            <v>1</v>
          </cell>
          <cell r="AC36">
            <v>1</v>
          </cell>
          <cell r="AD36">
            <v>0</v>
          </cell>
          <cell r="AE36">
            <v>0</v>
          </cell>
        </row>
        <row r="38">
          <cell r="G38">
            <v>0</v>
          </cell>
          <cell r="H38"/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R38">
            <v>1</v>
          </cell>
          <cell r="S38">
            <v>1</v>
          </cell>
          <cell r="T38">
            <v>1</v>
          </cell>
          <cell r="U38">
            <v>0</v>
          </cell>
          <cell r="V38">
            <v>1</v>
          </cell>
          <cell r="W38">
            <v>0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G39">
            <v>15</v>
          </cell>
          <cell r="H39"/>
          <cell r="I39">
            <v>6</v>
          </cell>
          <cell r="J39">
            <v>7</v>
          </cell>
          <cell r="K39">
            <v>3</v>
          </cell>
          <cell r="L39">
            <v>13</v>
          </cell>
          <cell r="M39">
            <v>9</v>
          </cell>
          <cell r="N39">
            <v>30</v>
          </cell>
          <cell r="O39">
            <v>23</v>
          </cell>
          <cell r="R39">
            <v>198</v>
          </cell>
          <cell r="S39">
            <v>176</v>
          </cell>
          <cell r="T39">
            <v>210</v>
          </cell>
          <cell r="U39">
            <v>143</v>
          </cell>
          <cell r="V39">
            <v>139</v>
          </cell>
          <cell r="W39">
            <v>103</v>
          </cell>
          <cell r="X39">
            <v>299</v>
          </cell>
          <cell r="Y39">
            <v>231</v>
          </cell>
          <cell r="Z39">
            <v>5</v>
          </cell>
          <cell r="AA39">
            <v>4</v>
          </cell>
          <cell r="AB39">
            <v>4</v>
          </cell>
          <cell r="AC39">
            <v>4</v>
          </cell>
          <cell r="AD39">
            <v>8</v>
          </cell>
          <cell r="AE39">
            <v>6</v>
          </cell>
        </row>
        <row r="40">
          <cell r="G40">
            <v>1</v>
          </cell>
          <cell r="H40"/>
          <cell r="I40">
            <v>0</v>
          </cell>
          <cell r="J40">
            <v>1</v>
          </cell>
          <cell r="K40">
            <v>0</v>
          </cell>
          <cell r="L40">
            <v>4</v>
          </cell>
          <cell r="M40">
            <v>1</v>
          </cell>
          <cell r="N40">
            <v>7</v>
          </cell>
          <cell r="O40">
            <v>5</v>
          </cell>
          <cell r="R40">
            <v>135</v>
          </cell>
          <cell r="S40">
            <v>95</v>
          </cell>
          <cell r="T40">
            <v>323</v>
          </cell>
          <cell r="U40">
            <v>168</v>
          </cell>
          <cell r="V40">
            <v>144</v>
          </cell>
          <cell r="W40">
            <v>81</v>
          </cell>
          <cell r="X40">
            <v>347</v>
          </cell>
          <cell r="Y40">
            <v>204</v>
          </cell>
          <cell r="Z40">
            <v>30</v>
          </cell>
          <cell r="AA40">
            <v>19</v>
          </cell>
          <cell r="AB40">
            <v>16</v>
          </cell>
          <cell r="AC40">
            <v>16</v>
          </cell>
          <cell r="AD40">
            <v>12</v>
          </cell>
          <cell r="AE40">
            <v>7</v>
          </cell>
        </row>
        <row r="41">
          <cell r="G41">
            <v>0</v>
          </cell>
          <cell r="H41"/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R41">
            <v>2</v>
          </cell>
          <cell r="S41">
            <v>0</v>
          </cell>
          <cell r="T41">
            <v>69</v>
          </cell>
          <cell r="U41">
            <v>21</v>
          </cell>
          <cell r="V41">
            <v>6</v>
          </cell>
          <cell r="W41">
            <v>1</v>
          </cell>
          <cell r="X41">
            <v>70</v>
          </cell>
          <cell r="Y41">
            <v>21</v>
          </cell>
          <cell r="Z41">
            <v>4</v>
          </cell>
          <cell r="AA41">
            <v>1</v>
          </cell>
          <cell r="AB41">
            <v>3</v>
          </cell>
          <cell r="AC41">
            <v>3</v>
          </cell>
          <cell r="AD41">
            <v>2</v>
          </cell>
          <cell r="AE41">
            <v>1</v>
          </cell>
        </row>
        <row r="42">
          <cell r="G42">
            <v>0</v>
          </cell>
          <cell r="H42"/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1</v>
          </cell>
          <cell r="S42">
            <v>1</v>
          </cell>
          <cell r="T42">
            <v>12</v>
          </cell>
          <cell r="U42">
            <v>5</v>
          </cell>
          <cell r="V42">
            <v>5</v>
          </cell>
          <cell r="W42">
            <v>3</v>
          </cell>
          <cell r="X42">
            <v>10</v>
          </cell>
          <cell r="Y42">
            <v>5</v>
          </cell>
          <cell r="Z42">
            <v>1</v>
          </cell>
          <cell r="AA42">
            <v>1</v>
          </cell>
          <cell r="AB42">
            <v>0</v>
          </cell>
          <cell r="AC42">
            <v>0</v>
          </cell>
          <cell r="AD42">
            <v>1</v>
          </cell>
          <cell r="AE42">
            <v>1</v>
          </cell>
        </row>
        <row r="43">
          <cell r="G43">
            <v>1</v>
          </cell>
          <cell r="H43"/>
          <cell r="I43">
            <v>1</v>
          </cell>
          <cell r="J43">
            <v>1</v>
          </cell>
          <cell r="K43">
            <v>1</v>
          </cell>
          <cell r="L43">
            <v>3</v>
          </cell>
          <cell r="M43">
            <v>2</v>
          </cell>
          <cell r="N43">
            <v>6</v>
          </cell>
          <cell r="O43">
            <v>5</v>
          </cell>
          <cell r="R43">
            <v>325</v>
          </cell>
          <cell r="S43">
            <v>262</v>
          </cell>
          <cell r="T43">
            <v>566</v>
          </cell>
          <cell r="U43">
            <v>313</v>
          </cell>
          <cell r="V43">
            <v>237</v>
          </cell>
          <cell r="W43">
            <v>155</v>
          </cell>
          <cell r="X43">
            <v>620</v>
          </cell>
          <cell r="Y43">
            <v>408</v>
          </cell>
          <cell r="Z43">
            <v>13</v>
          </cell>
          <cell r="AA43">
            <v>9</v>
          </cell>
          <cell r="AD43">
            <v>8</v>
          </cell>
          <cell r="AE43">
            <v>6</v>
          </cell>
        </row>
        <row r="45">
          <cell r="G45">
            <v>4</v>
          </cell>
          <cell r="H45"/>
          <cell r="I45">
            <v>2</v>
          </cell>
          <cell r="J45">
            <v>2</v>
          </cell>
          <cell r="K45">
            <v>1</v>
          </cell>
          <cell r="L45">
            <v>7</v>
          </cell>
          <cell r="M45">
            <v>4</v>
          </cell>
          <cell r="N45">
            <v>7</v>
          </cell>
          <cell r="O45">
            <v>3</v>
          </cell>
          <cell r="R45">
            <v>8</v>
          </cell>
          <cell r="S45">
            <v>8</v>
          </cell>
          <cell r="T45">
            <v>20</v>
          </cell>
          <cell r="U45">
            <v>13</v>
          </cell>
          <cell r="V45">
            <v>9</v>
          </cell>
          <cell r="W45">
            <v>5</v>
          </cell>
          <cell r="X45">
            <v>21</v>
          </cell>
          <cell r="Y45">
            <v>15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0</v>
          </cell>
        </row>
        <row r="46">
          <cell r="G46">
            <v>2</v>
          </cell>
          <cell r="H46"/>
          <cell r="I46">
            <v>1</v>
          </cell>
          <cell r="J46">
            <v>0</v>
          </cell>
          <cell r="K46">
            <v>0</v>
          </cell>
          <cell r="L46">
            <v>3</v>
          </cell>
          <cell r="M46">
            <v>1</v>
          </cell>
          <cell r="N46">
            <v>17</v>
          </cell>
          <cell r="O46">
            <v>14</v>
          </cell>
          <cell r="R46">
            <v>73</v>
          </cell>
          <cell r="S46">
            <v>60</v>
          </cell>
          <cell r="T46">
            <v>110</v>
          </cell>
          <cell r="U46">
            <v>78</v>
          </cell>
          <cell r="V46">
            <v>60</v>
          </cell>
          <cell r="W46">
            <v>43</v>
          </cell>
          <cell r="X46">
            <v>120</v>
          </cell>
          <cell r="Y46">
            <v>91</v>
          </cell>
          <cell r="Z46">
            <v>1</v>
          </cell>
          <cell r="AA46">
            <v>1</v>
          </cell>
          <cell r="AB46">
            <v>1</v>
          </cell>
          <cell r="AC46">
            <v>1</v>
          </cell>
          <cell r="AD46">
            <v>2</v>
          </cell>
          <cell r="AE46">
            <v>2</v>
          </cell>
        </row>
        <row r="47">
          <cell r="G47">
            <v>0</v>
          </cell>
          <cell r="H47"/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0</v>
          </cell>
          <cell r="N47">
            <v>3</v>
          </cell>
          <cell r="O47">
            <v>3</v>
          </cell>
          <cell r="R47">
            <v>129</v>
          </cell>
          <cell r="S47">
            <v>107</v>
          </cell>
          <cell r="T47">
            <v>206</v>
          </cell>
          <cell r="U47">
            <v>114</v>
          </cell>
          <cell r="V47">
            <v>133</v>
          </cell>
          <cell r="W47">
            <v>78</v>
          </cell>
          <cell r="X47">
            <v>254</v>
          </cell>
          <cell r="Y47">
            <v>166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</v>
          </cell>
          <cell r="AE47">
            <v>2</v>
          </cell>
        </row>
        <row r="49">
          <cell r="G49">
            <v>0</v>
          </cell>
          <cell r="H49"/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R49">
            <v>1</v>
          </cell>
          <cell r="S49">
            <v>1</v>
          </cell>
          <cell r="T49">
            <v>18</v>
          </cell>
          <cell r="U49">
            <v>12</v>
          </cell>
          <cell r="V49">
            <v>5</v>
          </cell>
          <cell r="W49">
            <v>3</v>
          </cell>
          <cell r="X49">
            <v>14</v>
          </cell>
          <cell r="Y49">
            <v>10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G50">
            <v>1</v>
          </cell>
          <cell r="H50"/>
          <cell r="I50">
            <v>0</v>
          </cell>
          <cell r="J50">
            <v>0</v>
          </cell>
          <cell r="K50">
            <v>0</v>
          </cell>
          <cell r="L50">
            <v>3</v>
          </cell>
          <cell r="M50">
            <v>2</v>
          </cell>
          <cell r="N50">
            <v>5</v>
          </cell>
          <cell r="O50">
            <v>3</v>
          </cell>
          <cell r="R50">
            <v>69</v>
          </cell>
          <cell r="S50">
            <v>60</v>
          </cell>
          <cell r="T50">
            <v>91</v>
          </cell>
          <cell r="U50">
            <v>60</v>
          </cell>
          <cell r="V50">
            <v>51</v>
          </cell>
          <cell r="W50">
            <v>37</v>
          </cell>
          <cell r="X50">
            <v>105</v>
          </cell>
          <cell r="Y50">
            <v>81</v>
          </cell>
          <cell r="Z50">
            <v>1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G51">
            <v>0</v>
          </cell>
          <cell r="H51"/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1</v>
          </cell>
          <cell r="R51">
            <v>170</v>
          </cell>
          <cell r="S51">
            <v>135</v>
          </cell>
          <cell r="T51">
            <v>324</v>
          </cell>
          <cell r="U51">
            <v>172</v>
          </cell>
          <cell r="V51">
            <v>184</v>
          </cell>
          <cell r="W51">
            <v>114</v>
          </cell>
          <cell r="X51">
            <v>385</v>
          </cell>
          <cell r="Y51">
            <v>238</v>
          </cell>
          <cell r="Z51">
            <v>0</v>
          </cell>
          <cell r="AA51">
            <v>0</v>
          </cell>
          <cell r="AB51">
            <v>1</v>
          </cell>
          <cell r="AC51">
            <v>1</v>
          </cell>
          <cell r="AD51">
            <v>2</v>
          </cell>
          <cell r="AE51">
            <v>1</v>
          </cell>
        </row>
        <row r="52">
          <cell r="G52">
            <v>0</v>
          </cell>
          <cell r="H52"/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97</v>
          </cell>
          <cell r="S52">
            <v>76</v>
          </cell>
          <cell r="T52">
            <v>182</v>
          </cell>
          <cell r="U52">
            <v>94</v>
          </cell>
          <cell r="V52">
            <v>55</v>
          </cell>
          <cell r="W52">
            <v>34</v>
          </cell>
          <cell r="X52">
            <v>221</v>
          </cell>
          <cell r="Y52">
            <v>132</v>
          </cell>
          <cell r="Z52">
            <v>2</v>
          </cell>
          <cell r="AA52">
            <v>2</v>
          </cell>
          <cell r="AB52">
            <v>0</v>
          </cell>
          <cell r="AC52">
            <v>0</v>
          </cell>
          <cell r="AD52">
            <v>7</v>
          </cell>
          <cell r="AE52">
            <v>4</v>
          </cell>
        </row>
        <row r="55">
          <cell r="G55">
            <v>1</v>
          </cell>
          <cell r="H55"/>
          <cell r="I55">
            <v>1</v>
          </cell>
          <cell r="J55">
            <v>0</v>
          </cell>
          <cell r="K55">
            <v>0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G56">
            <v>1</v>
          </cell>
          <cell r="H56"/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</v>
          </cell>
          <cell r="O56">
            <v>2</v>
          </cell>
          <cell r="R56">
            <v>4</v>
          </cell>
          <cell r="S56">
            <v>4</v>
          </cell>
          <cell r="T56">
            <v>9</v>
          </cell>
          <cell r="U56">
            <v>4</v>
          </cell>
          <cell r="V56">
            <v>10</v>
          </cell>
          <cell r="W56">
            <v>6</v>
          </cell>
          <cell r="X56">
            <v>13</v>
          </cell>
          <cell r="Y56">
            <v>8</v>
          </cell>
          <cell r="Z56">
            <v>0</v>
          </cell>
          <cell r="AA56">
            <v>0</v>
          </cell>
          <cell r="AB56">
            <v>1</v>
          </cell>
          <cell r="AC56">
            <v>1</v>
          </cell>
        </row>
        <row r="58">
          <cell r="G58">
            <v>1</v>
          </cell>
          <cell r="H58"/>
          <cell r="I58">
            <v>1</v>
          </cell>
          <cell r="J58">
            <v>0</v>
          </cell>
          <cell r="K58">
            <v>0</v>
          </cell>
          <cell r="L58">
            <v>1</v>
          </cell>
          <cell r="M58">
            <v>1</v>
          </cell>
          <cell r="N58">
            <v>0</v>
          </cell>
          <cell r="O58">
            <v>0</v>
          </cell>
          <cell r="R58">
            <v>1</v>
          </cell>
          <cell r="S58">
            <v>1</v>
          </cell>
          <cell r="T58">
            <v>8</v>
          </cell>
          <cell r="U58">
            <v>4</v>
          </cell>
          <cell r="V58">
            <v>2</v>
          </cell>
          <cell r="W58">
            <v>1</v>
          </cell>
          <cell r="X58">
            <v>3</v>
          </cell>
          <cell r="Y58">
            <v>2</v>
          </cell>
          <cell r="Z58">
            <v>3</v>
          </cell>
          <cell r="AA58">
            <v>2</v>
          </cell>
          <cell r="AB58">
            <v>0</v>
          </cell>
          <cell r="AC58">
            <v>0</v>
          </cell>
        </row>
        <row r="59">
          <cell r="G59">
            <v>1</v>
          </cell>
          <cell r="H59"/>
          <cell r="I59">
            <v>1</v>
          </cell>
          <cell r="J59">
            <v>1</v>
          </cell>
          <cell r="K59">
            <v>0</v>
          </cell>
          <cell r="L59">
            <v>3</v>
          </cell>
          <cell r="M59">
            <v>1</v>
          </cell>
          <cell r="N59">
            <v>9</v>
          </cell>
          <cell r="O59">
            <v>6</v>
          </cell>
          <cell r="R59">
            <v>61</v>
          </cell>
          <cell r="S59">
            <v>49</v>
          </cell>
          <cell r="T59">
            <v>117</v>
          </cell>
          <cell r="U59">
            <v>67</v>
          </cell>
          <cell r="V59">
            <v>48</v>
          </cell>
          <cell r="W59">
            <v>30</v>
          </cell>
          <cell r="X59">
            <v>89</v>
          </cell>
          <cell r="Y59">
            <v>58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1">
          <cell r="G61">
            <v>0</v>
          </cell>
          <cell r="H61"/>
          <cell r="I61">
            <v>0</v>
          </cell>
          <cell r="J61">
            <v>1</v>
          </cell>
          <cell r="K61">
            <v>0</v>
          </cell>
          <cell r="L61">
            <v>2</v>
          </cell>
          <cell r="M61">
            <v>1</v>
          </cell>
          <cell r="N61">
            <v>4</v>
          </cell>
          <cell r="O61">
            <v>3</v>
          </cell>
          <cell r="R61">
            <v>26</v>
          </cell>
          <cell r="S61">
            <v>20</v>
          </cell>
          <cell r="T61">
            <v>29</v>
          </cell>
          <cell r="U61">
            <v>19</v>
          </cell>
          <cell r="V61">
            <v>17</v>
          </cell>
          <cell r="W61">
            <v>11</v>
          </cell>
          <cell r="X61">
            <v>6</v>
          </cell>
          <cell r="Y61">
            <v>4</v>
          </cell>
          <cell r="Z61">
            <v>3</v>
          </cell>
          <cell r="AA61">
            <v>2</v>
          </cell>
          <cell r="AB61">
            <v>2</v>
          </cell>
          <cell r="AC61">
            <v>2</v>
          </cell>
        </row>
        <row r="62">
          <cell r="G62">
            <v>2</v>
          </cell>
          <cell r="H62"/>
          <cell r="I62">
            <v>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</v>
          </cell>
          <cell r="O62">
            <v>2</v>
          </cell>
          <cell r="R62">
            <v>30</v>
          </cell>
          <cell r="S62">
            <v>25</v>
          </cell>
          <cell r="T62">
            <v>98</v>
          </cell>
          <cell r="U62">
            <v>55</v>
          </cell>
          <cell r="V62">
            <v>44</v>
          </cell>
          <cell r="W62">
            <v>31</v>
          </cell>
          <cell r="X62">
            <v>77</v>
          </cell>
          <cell r="Y62">
            <v>52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G63">
            <v>0</v>
          </cell>
          <cell r="H63"/>
          <cell r="I63">
            <v>0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18</v>
          </cell>
          <cell r="S63">
            <v>14</v>
          </cell>
          <cell r="T63">
            <v>18</v>
          </cell>
          <cell r="U63">
            <v>6</v>
          </cell>
          <cell r="V63">
            <v>4</v>
          </cell>
          <cell r="W63">
            <v>1</v>
          </cell>
          <cell r="X63">
            <v>13</v>
          </cell>
          <cell r="Y63">
            <v>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G64">
            <v>1</v>
          </cell>
          <cell r="H64"/>
          <cell r="I64">
            <v>1</v>
          </cell>
          <cell r="J64">
            <v>0</v>
          </cell>
          <cell r="K64">
            <v>0</v>
          </cell>
          <cell r="L64">
            <v>1</v>
          </cell>
          <cell r="M64">
            <v>1</v>
          </cell>
          <cell r="N64">
            <v>0</v>
          </cell>
          <cell r="O64">
            <v>0</v>
          </cell>
          <cell r="R64">
            <v>4</v>
          </cell>
          <cell r="S64">
            <v>3</v>
          </cell>
          <cell r="T64">
            <v>3</v>
          </cell>
          <cell r="U64">
            <v>3</v>
          </cell>
          <cell r="V64">
            <v>1</v>
          </cell>
          <cell r="W64">
            <v>1</v>
          </cell>
          <cell r="X64">
            <v>2</v>
          </cell>
          <cell r="Y64">
            <v>2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>
        <row r="18">
          <cell r="G18">
            <v>0</v>
          </cell>
          <cell r="H18"/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R18">
            <v>16</v>
          </cell>
          <cell r="S18">
            <v>12</v>
          </cell>
          <cell r="T18">
            <v>28</v>
          </cell>
          <cell r="U18">
            <v>17</v>
          </cell>
          <cell r="V18">
            <v>11</v>
          </cell>
          <cell r="W18">
            <v>8</v>
          </cell>
          <cell r="X18">
            <v>34</v>
          </cell>
          <cell r="Y18">
            <v>21</v>
          </cell>
          <cell r="Z18">
            <v>0</v>
          </cell>
          <cell r="AA18">
            <v>0</v>
          </cell>
          <cell r="AB18">
            <v>1</v>
          </cell>
          <cell r="AC18">
            <v>1</v>
          </cell>
          <cell r="AD18">
            <v>2</v>
          </cell>
          <cell r="AE18">
            <v>0</v>
          </cell>
        </row>
        <row r="19">
          <cell r="G19">
            <v>0</v>
          </cell>
          <cell r="H19"/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R19">
            <v>36</v>
          </cell>
          <cell r="S19">
            <v>27</v>
          </cell>
          <cell r="T19">
            <v>27</v>
          </cell>
          <cell r="U19">
            <v>19</v>
          </cell>
          <cell r="V19">
            <v>13</v>
          </cell>
          <cell r="W19">
            <v>11</v>
          </cell>
          <cell r="X19">
            <v>46</v>
          </cell>
          <cell r="Y19">
            <v>34</v>
          </cell>
          <cell r="Z19">
            <v>1</v>
          </cell>
          <cell r="AA19">
            <v>1</v>
          </cell>
          <cell r="AB19">
            <v>2</v>
          </cell>
          <cell r="AC19">
            <v>2</v>
          </cell>
          <cell r="AD19">
            <v>1</v>
          </cell>
          <cell r="AE19">
            <v>0</v>
          </cell>
        </row>
        <row r="20">
          <cell r="G20">
            <v>0</v>
          </cell>
          <cell r="H20"/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2</v>
          </cell>
          <cell r="N20">
            <v>1</v>
          </cell>
          <cell r="O20">
            <v>0</v>
          </cell>
          <cell r="R20">
            <v>21</v>
          </cell>
          <cell r="S20">
            <v>14</v>
          </cell>
          <cell r="T20">
            <v>26</v>
          </cell>
          <cell r="U20">
            <v>17</v>
          </cell>
          <cell r="V20">
            <v>15</v>
          </cell>
          <cell r="W20">
            <v>7</v>
          </cell>
          <cell r="X20">
            <v>28</v>
          </cell>
          <cell r="Y20">
            <v>21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6</v>
          </cell>
          <cell r="AE20">
            <v>5</v>
          </cell>
        </row>
        <row r="21">
          <cell r="G21">
            <v>0</v>
          </cell>
          <cell r="H21"/>
          <cell r="I21">
            <v>0</v>
          </cell>
          <cell r="J21">
            <v>2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R21">
            <v>13</v>
          </cell>
          <cell r="S21">
            <v>11</v>
          </cell>
          <cell r="T21">
            <v>20</v>
          </cell>
          <cell r="U21">
            <v>14</v>
          </cell>
          <cell r="V21">
            <v>12</v>
          </cell>
          <cell r="W21">
            <v>9</v>
          </cell>
          <cell r="X21">
            <v>18</v>
          </cell>
          <cell r="Y21">
            <v>15</v>
          </cell>
          <cell r="Z21">
            <v>1</v>
          </cell>
          <cell r="AA21">
            <v>1</v>
          </cell>
          <cell r="AB21">
            <v>0</v>
          </cell>
          <cell r="AC21">
            <v>0</v>
          </cell>
          <cell r="AD21">
            <v>1</v>
          </cell>
          <cell r="AE21">
            <v>1</v>
          </cell>
        </row>
        <row r="22">
          <cell r="G22">
            <v>3</v>
          </cell>
          <cell r="H22"/>
          <cell r="I22">
            <v>2</v>
          </cell>
          <cell r="J22">
            <v>1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R22">
            <v>8</v>
          </cell>
          <cell r="S22">
            <v>6</v>
          </cell>
          <cell r="T22">
            <v>16</v>
          </cell>
          <cell r="U22">
            <v>14</v>
          </cell>
          <cell r="V22">
            <v>13</v>
          </cell>
          <cell r="W22">
            <v>10</v>
          </cell>
          <cell r="X22">
            <v>15</v>
          </cell>
          <cell r="Y22">
            <v>12</v>
          </cell>
          <cell r="Z22">
            <v>0</v>
          </cell>
          <cell r="AA22">
            <v>0</v>
          </cell>
          <cell r="AB22">
            <v>1</v>
          </cell>
          <cell r="AC22">
            <v>1</v>
          </cell>
          <cell r="AD22">
            <v>2</v>
          </cell>
          <cell r="AE22">
            <v>2</v>
          </cell>
        </row>
        <row r="23">
          <cell r="G23">
            <v>2</v>
          </cell>
          <cell r="H23"/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R23">
            <v>4</v>
          </cell>
          <cell r="S23">
            <v>2</v>
          </cell>
          <cell r="T23">
            <v>5</v>
          </cell>
          <cell r="U23">
            <v>3</v>
          </cell>
          <cell r="V23">
            <v>4</v>
          </cell>
          <cell r="W23">
            <v>2</v>
          </cell>
          <cell r="X23">
            <v>3</v>
          </cell>
          <cell r="Y23">
            <v>3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G24">
            <v>1</v>
          </cell>
          <cell r="H24"/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1</v>
          </cell>
          <cell r="R24">
            <v>6</v>
          </cell>
          <cell r="S24">
            <v>3</v>
          </cell>
          <cell r="T24">
            <v>28</v>
          </cell>
          <cell r="U24">
            <v>14</v>
          </cell>
          <cell r="V24">
            <v>18</v>
          </cell>
          <cell r="W24">
            <v>11</v>
          </cell>
          <cell r="X24">
            <v>24</v>
          </cell>
          <cell r="Y24">
            <v>11</v>
          </cell>
          <cell r="Z24">
            <v>0</v>
          </cell>
          <cell r="AA24">
            <v>0</v>
          </cell>
          <cell r="AB24">
            <v>1</v>
          </cell>
          <cell r="AC24">
            <v>1</v>
          </cell>
          <cell r="AD24">
            <v>13</v>
          </cell>
          <cell r="AE24">
            <v>11</v>
          </cell>
        </row>
        <row r="26">
          <cell r="G26">
            <v>0</v>
          </cell>
          <cell r="H26"/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1</v>
          </cell>
          <cell r="O26">
            <v>1</v>
          </cell>
          <cell r="R26">
            <v>46</v>
          </cell>
          <cell r="S26">
            <v>33</v>
          </cell>
          <cell r="T26">
            <v>43</v>
          </cell>
          <cell r="U26">
            <v>26</v>
          </cell>
          <cell r="V26">
            <v>12</v>
          </cell>
          <cell r="W26">
            <v>9</v>
          </cell>
          <cell r="X26">
            <v>65</v>
          </cell>
          <cell r="Y26">
            <v>44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</v>
          </cell>
          <cell r="AE26">
            <v>2</v>
          </cell>
        </row>
        <row r="27">
          <cell r="G27">
            <v>0</v>
          </cell>
          <cell r="H27"/>
          <cell r="I27">
            <v>0</v>
          </cell>
          <cell r="J27">
            <v>2</v>
          </cell>
          <cell r="K27">
            <v>1</v>
          </cell>
          <cell r="L27">
            <v>3</v>
          </cell>
          <cell r="M27">
            <v>2</v>
          </cell>
          <cell r="N27">
            <v>2</v>
          </cell>
          <cell r="O27">
            <v>0</v>
          </cell>
          <cell r="R27">
            <v>32</v>
          </cell>
          <cell r="S27">
            <v>26</v>
          </cell>
          <cell r="T27">
            <v>40</v>
          </cell>
          <cell r="U27">
            <v>30</v>
          </cell>
          <cell r="V27">
            <v>30</v>
          </cell>
          <cell r="W27">
            <v>24</v>
          </cell>
          <cell r="X27">
            <v>55</v>
          </cell>
          <cell r="Y27">
            <v>43</v>
          </cell>
          <cell r="Z27">
            <v>2</v>
          </cell>
          <cell r="AA27">
            <v>2</v>
          </cell>
          <cell r="AB27">
            <v>1</v>
          </cell>
          <cell r="AC27">
            <v>1</v>
          </cell>
          <cell r="AD27">
            <v>5</v>
          </cell>
          <cell r="AE27">
            <v>3</v>
          </cell>
        </row>
        <row r="28">
          <cell r="G28">
            <v>3</v>
          </cell>
          <cell r="H28"/>
          <cell r="I28">
            <v>2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0</v>
          </cell>
          <cell r="R28">
            <v>11</v>
          </cell>
          <cell r="S28">
            <v>8</v>
          </cell>
          <cell r="T28">
            <v>23</v>
          </cell>
          <cell r="U28">
            <v>17</v>
          </cell>
          <cell r="V28">
            <v>15</v>
          </cell>
          <cell r="W28">
            <v>10</v>
          </cell>
          <cell r="X28">
            <v>18</v>
          </cell>
          <cell r="Y28">
            <v>13</v>
          </cell>
          <cell r="Z28">
            <v>0</v>
          </cell>
          <cell r="AA28">
            <v>0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</row>
        <row r="29">
          <cell r="G29">
            <v>2</v>
          </cell>
          <cell r="H29"/>
          <cell r="I29">
            <v>1</v>
          </cell>
          <cell r="J29">
            <v>1</v>
          </cell>
          <cell r="K29">
            <v>1</v>
          </cell>
          <cell r="L29">
            <v>0</v>
          </cell>
          <cell r="M29">
            <v>0</v>
          </cell>
          <cell r="N29">
            <v>1</v>
          </cell>
          <cell r="O29">
            <v>1</v>
          </cell>
          <cell r="R29">
            <v>10</v>
          </cell>
          <cell r="S29">
            <v>6</v>
          </cell>
          <cell r="T29">
            <v>23</v>
          </cell>
          <cell r="U29">
            <v>16</v>
          </cell>
          <cell r="V29">
            <v>15</v>
          </cell>
          <cell r="W29">
            <v>12</v>
          </cell>
          <cell r="X29">
            <v>16</v>
          </cell>
          <cell r="Y29">
            <v>10</v>
          </cell>
          <cell r="Z29">
            <v>0</v>
          </cell>
          <cell r="AA29">
            <v>0</v>
          </cell>
          <cell r="AB29">
            <v>2</v>
          </cell>
          <cell r="AC29">
            <v>2</v>
          </cell>
          <cell r="AD29">
            <v>9</v>
          </cell>
          <cell r="AE29">
            <v>7</v>
          </cell>
        </row>
        <row r="30">
          <cell r="G30">
            <v>1</v>
          </cell>
          <cell r="H30"/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</v>
          </cell>
          <cell r="O30">
            <v>1</v>
          </cell>
          <cell r="R30">
            <v>5</v>
          </cell>
          <cell r="S30">
            <v>2</v>
          </cell>
          <cell r="T30">
            <v>21</v>
          </cell>
          <cell r="U30">
            <v>9</v>
          </cell>
          <cell r="V30">
            <v>14</v>
          </cell>
          <cell r="W30">
            <v>3</v>
          </cell>
          <cell r="X30">
            <v>14</v>
          </cell>
          <cell r="Y30">
            <v>7</v>
          </cell>
          <cell r="Z30">
            <v>0</v>
          </cell>
          <cell r="AA30">
            <v>0</v>
          </cell>
          <cell r="AB30">
            <v>1</v>
          </cell>
          <cell r="AC30">
            <v>1</v>
          </cell>
          <cell r="AD30">
            <v>8</v>
          </cell>
          <cell r="AE30">
            <v>6</v>
          </cell>
        </row>
        <row r="32">
          <cell r="G32">
            <v>0</v>
          </cell>
          <cell r="H32"/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R32">
            <v>14</v>
          </cell>
          <cell r="S32">
            <v>9</v>
          </cell>
          <cell r="T32">
            <v>6</v>
          </cell>
          <cell r="U32">
            <v>3</v>
          </cell>
          <cell r="V32">
            <v>5</v>
          </cell>
          <cell r="W32">
            <v>4</v>
          </cell>
          <cell r="X32">
            <v>10</v>
          </cell>
          <cell r="Y32">
            <v>7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G33">
            <v>1</v>
          </cell>
          <cell r="H33"/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R33">
            <v>10</v>
          </cell>
          <cell r="S33">
            <v>5</v>
          </cell>
          <cell r="T33">
            <v>13</v>
          </cell>
          <cell r="U33">
            <v>9</v>
          </cell>
          <cell r="V33">
            <v>7</v>
          </cell>
          <cell r="W33">
            <v>6</v>
          </cell>
          <cell r="X33">
            <v>13</v>
          </cell>
          <cell r="Y33">
            <v>8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G34">
            <v>0</v>
          </cell>
          <cell r="H34"/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R34">
            <v>7</v>
          </cell>
          <cell r="S34">
            <v>3</v>
          </cell>
          <cell r="T34">
            <v>11</v>
          </cell>
          <cell r="U34">
            <v>7</v>
          </cell>
          <cell r="V34">
            <v>6</v>
          </cell>
          <cell r="W34">
            <v>4</v>
          </cell>
          <cell r="X34">
            <v>7</v>
          </cell>
          <cell r="Y34">
            <v>4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/>
          <cell r="I35">
            <v>0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  <cell r="O35">
            <v>1</v>
          </cell>
          <cell r="R35">
            <v>6</v>
          </cell>
          <cell r="S35">
            <v>4</v>
          </cell>
          <cell r="T35">
            <v>11</v>
          </cell>
          <cell r="U35">
            <v>9</v>
          </cell>
          <cell r="V35">
            <v>5</v>
          </cell>
          <cell r="W35">
            <v>4</v>
          </cell>
          <cell r="X35">
            <v>5</v>
          </cell>
          <cell r="Y35">
            <v>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G36">
            <v>0</v>
          </cell>
          <cell r="H36"/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R36">
            <v>1</v>
          </cell>
          <cell r="S36">
            <v>0</v>
          </cell>
          <cell r="T36">
            <v>7</v>
          </cell>
          <cell r="U36">
            <v>4</v>
          </cell>
          <cell r="V36">
            <v>4</v>
          </cell>
          <cell r="W36">
            <v>0</v>
          </cell>
          <cell r="X36">
            <v>4</v>
          </cell>
          <cell r="Y36">
            <v>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G38">
            <v>2</v>
          </cell>
          <cell r="H38"/>
          <cell r="I38">
            <v>2</v>
          </cell>
          <cell r="J38">
            <v>1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T38">
            <v>2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</row>
        <row r="39">
          <cell r="G39">
            <v>4</v>
          </cell>
          <cell r="H39"/>
          <cell r="I39">
            <v>2</v>
          </cell>
          <cell r="J39">
            <v>3</v>
          </cell>
          <cell r="K39">
            <v>2</v>
          </cell>
          <cell r="L39">
            <v>4</v>
          </cell>
          <cell r="M39">
            <v>3</v>
          </cell>
          <cell r="N39">
            <v>3</v>
          </cell>
          <cell r="O39">
            <v>2</v>
          </cell>
          <cell r="R39">
            <v>37</v>
          </cell>
          <cell r="S39">
            <v>26</v>
          </cell>
          <cell r="T39">
            <v>65</v>
          </cell>
          <cell r="U39">
            <v>49</v>
          </cell>
          <cell r="V39">
            <v>50</v>
          </cell>
          <cell r="W39">
            <v>39</v>
          </cell>
          <cell r="X39">
            <v>68</v>
          </cell>
          <cell r="Y39">
            <v>51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18</v>
          </cell>
          <cell r="AE39">
            <v>16</v>
          </cell>
        </row>
        <row r="40">
          <cell r="G40">
            <v>0</v>
          </cell>
          <cell r="H40"/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2</v>
          </cell>
          <cell r="O40">
            <v>1</v>
          </cell>
          <cell r="R40">
            <v>64</v>
          </cell>
          <cell r="S40">
            <v>48</v>
          </cell>
          <cell r="T40">
            <v>57</v>
          </cell>
          <cell r="U40">
            <v>36</v>
          </cell>
          <cell r="V40">
            <v>26</v>
          </cell>
          <cell r="W40">
            <v>17</v>
          </cell>
          <cell r="X40">
            <v>86</v>
          </cell>
          <cell r="Y40">
            <v>61</v>
          </cell>
          <cell r="Z40">
            <v>2</v>
          </cell>
          <cell r="AA40">
            <v>2</v>
          </cell>
          <cell r="AB40">
            <v>5</v>
          </cell>
          <cell r="AC40">
            <v>5</v>
          </cell>
          <cell r="AD40">
            <v>6</v>
          </cell>
          <cell r="AE40">
            <v>3</v>
          </cell>
        </row>
        <row r="41">
          <cell r="G41">
            <v>0</v>
          </cell>
          <cell r="H41"/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R41">
            <v>3</v>
          </cell>
          <cell r="S41">
            <v>1</v>
          </cell>
          <cell r="T41">
            <v>16</v>
          </cell>
          <cell r="U41">
            <v>8</v>
          </cell>
          <cell r="V41">
            <v>7</v>
          </cell>
          <cell r="W41">
            <v>1</v>
          </cell>
          <cell r="X41">
            <v>10</v>
          </cell>
          <cell r="Y41">
            <v>4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G42">
            <v>0</v>
          </cell>
          <cell r="H42"/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10</v>
          </cell>
          <cell r="U42">
            <v>5</v>
          </cell>
          <cell r="V42">
            <v>1</v>
          </cell>
          <cell r="W42">
            <v>1</v>
          </cell>
          <cell r="X42">
            <v>4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G43">
            <v>1</v>
          </cell>
          <cell r="H43"/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1</v>
          </cell>
          <cell r="O43">
            <v>1</v>
          </cell>
          <cell r="R43">
            <v>68</v>
          </cell>
          <cell r="S43">
            <v>61</v>
          </cell>
          <cell r="T43">
            <v>65</v>
          </cell>
          <cell r="U43">
            <v>49</v>
          </cell>
          <cell r="V43">
            <v>46</v>
          </cell>
          <cell r="W43">
            <v>38</v>
          </cell>
          <cell r="X43">
            <v>97</v>
          </cell>
          <cell r="Y43">
            <v>80</v>
          </cell>
          <cell r="Z43">
            <v>0</v>
          </cell>
          <cell r="AA43">
            <v>0</v>
          </cell>
          <cell r="AD43">
            <v>4</v>
          </cell>
          <cell r="AE43">
            <v>1</v>
          </cell>
        </row>
        <row r="45">
          <cell r="G45">
            <v>0</v>
          </cell>
          <cell r="H45"/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R45">
            <v>1</v>
          </cell>
          <cell r="S45">
            <v>1</v>
          </cell>
          <cell r="T45">
            <v>6</v>
          </cell>
          <cell r="U45">
            <v>3</v>
          </cell>
          <cell r="V45">
            <v>3</v>
          </cell>
          <cell r="W45">
            <v>1</v>
          </cell>
          <cell r="X45">
            <v>4</v>
          </cell>
          <cell r="Y45">
            <v>3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1</v>
          </cell>
        </row>
        <row r="46">
          <cell r="G46">
            <v>1</v>
          </cell>
          <cell r="H46"/>
          <cell r="I46">
            <v>1</v>
          </cell>
          <cell r="J46">
            <v>0</v>
          </cell>
          <cell r="K46">
            <v>0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R46">
            <v>6</v>
          </cell>
          <cell r="S46">
            <v>5</v>
          </cell>
          <cell r="T46">
            <v>9</v>
          </cell>
          <cell r="U46">
            <v>7</v>
          </cell>
          <cell r="V46">
            <v>8</v>
          </cell>
          <cell r="W46">
            <v>6</v>
          </cell>
          <cell r="X46">
            <v>7</v>
          </cell>
          <cell r="Y46">
            <v>7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</v>
          </cell>
          <cell r="AE46">
            <v>2</v>
          </cell>
        </row>
        <row r="47">
          <cell r="G47">
            <v>0</v>
          </cell>
          <cell r="H47"/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R47">
            <v>35</v>
          </cell>
          <cell r="S47">
            <v>18</v>
          </cell>
          <cell r="T47">
            <v>46</v>
          </cell>
          <cell r="U47">
            <v>30</v>
          </cell>
          <cell r="V47">
            <v>19</v>
          </cell>
          <cell r="W47">
            <v>9</v>
          </cell>
          <cell r="X47">
            <v>21</v>
          </cell>
          <cell r="Y47">
            <v>13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9">
          <cell r="G49">
            <v>0</v>
          </cell>
          <cell r="H49"/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4</v>
          </cell>
          <cell r="S49">
            <v>2</v>
          </cell>
          <cell r="T49">
            <v>9</v>
          </cell>
          <cell r="U49">
            <v>2</v>
          </cell>
          <cell r="V49">
            <v>5</v>
          </cell>
          <cell r="W49">
            <v>2</v>
          </cell>
          <cell r="X49">
            <v>2</v>
          </cell>
          <cell r="Y49">
            <v>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G50">
            <v>0</v>
          </cell>
          <cell r="H50"/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R50">
            <v>7</v>
          </cell>
          <cell r="S50">
            <v>5</v>
          </cell>
          <cell r="T50">
            <v>20</v>
          </cell>
          <cell r="U50">
            <v>12</v>
          </cell>
          <cell r="V50">
            <v>6</v>
          </cell>
          <cell r="W50">
            <v>3</v>
          </cell>
          <cell r="X50">
            <v>9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</v>
          </cell>
          <cell r="AE50">
            <v>3</v>
          </cell>
        </row>
        <row r="51">
          <cell r="G51">
            <v>0</v>
          </cell>
          <cell r="H51"/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R51">
            <v>42</v>
          </cell>
          <cell r="S51">
            <v>27</v>
          </cell>
          <cell r="T51">
            <v>59</v>
          </cell>
          <cell r="U51">
            <v>41</v>
          </cell>
          <cell r="V51">
            <v>19</v>
          </cell>
          <cell r="W51">
            <v>10</v>
          </cell>
          <cell r="X51">
            <v>66</v>
          </cell>
          <cell r="Y51">
            <v>44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G52">
            <v>0</v>
          </cell>
          <cell r="H52"/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1</v>
          </cell>
          <cell r="S52">
            <v>1</v>
          </cell>
          <cell r="T52">
            <v>9</v>
          </cell>
          <cell r="U52">
            <v>3</v>
          </cell>
          <cell r="V52">
            <v>2</v>
          </cell>
          <cell r="W52">
            <v>2</v>
          </cell>
          <cell r="X52">
            <v>7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5">
          <cell r="G55">
            <v>0</v>
          </cell>
          <cell r="H55"/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G56">
            <v>1</v>
          </cell>
          <cell r="H56"/>
          <cell r="I56">
            <v>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1</v>
          </cell>
          <cell r="S56">
            <v>1</v>
          </cell>
          <cell r="T56">
            <v>2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8">
          <cell r="G58">
            <v>0</v>
          </cell>
          <cell r="H58"/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R58">
            <v>7</v>
          </cell>
          <cell r="S58">
            <v>7</v>
          </cell>
          <cell r="T58">
            <v>10</v>
          </cell>
          <cell r="U58">
            <v>8</v>
          </cell>
          <cell r="V58">
            <v>6</v>
          </cell>
          <cell r="W58">
            <v>6</v>
          </cell>
          <cell r="X58">
            <v>11</v>
          </cell>
          <cell r="Y58">
            <v>9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G59">
            <v>3</v>
          </cell>
          <cell r="H59"/>
          <cell r="I59">
            <v>2</v>
          </cell>
          <cell r="J59">
            <v>3</v>
          </cell>
          <cell r="K59">
            <v>2</v>
          </cell>
          <cell r="L59">
            <v>2</v>
          </cell>
          <cell r="M59">
            <v>2</v>
          </cell>
          <cell r="N59">
            <v>3</v>
          </cell>
          <cell r="O59">
            <v>2</v>
          </cell>
          <cell r="R59">
            <v>35</v>
          </cell>
          <cell r="S59">
            <v>30</v>
          </cell>
          <cell r="T59">
            <v>56</v>
          </cell>
          <cell r="U59">
            <v>44</v>
          </cell>
          <cell r="V59">
            <v>26</v>
          </cell>
          <cell r="W59">
            <v>20</v>
          </cell>
          <cell r="X59">
            <v>71</v>
          </cell>
          <cell r="Y59">
            <v>60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</row>
        <row r="61">
          <cell r="G61">
            <v>0</v>
          </cell>
          <cell r="H61"/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1</v>
          </cell>
          <cell r="N61">
            <v>1</v>
          </cell>
          <cell r="O61">
            <v>0</v>
          </cell>
          <cell r="R61">
            <v>10</v>
          </cell>
          <cell r="S61">
            <v>9</v>
          </cell>
          <cell r="T61">
            <v>13</v>
          </cell>
          <cell r="U61">
            <v>12</v>
          </cell>
          <cell r="V61">
            <v>4</v>
          </cell>
          <cell r="W61">
            <v>4</v>
          </cell>
          <cell r="X61">
            <v>19</v>
          </cell>
          <cell r="Y61">
            <v>17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</row>
        <row r="62">
          <cell r="G62">
            <v>1</v>
          </cell>
          <cell r="H62"/>
          <cell r="I62">
            <v>1</v>
          </cell>
          <cell r="J62">
            <v>2</v>
          </cell>
          <cell r="K62">
            <v>1</v>
          </cell>
          <cell r="L62">
            <v>0</v>
          </cell>
          <cell r="M62">
            <v>0</v>
          </cell>
          <cell r="N62">
            <v>1</v>
          </cell>
          <cell r="O62">
            <v>1</v>
          </cell>
          <cell r="R62">
            <v>9</v>
          </cell>
          <cell r="S62">
            <v>9</v>
          </cell>
          <cell r="T62">
            <v>15</v>
          </cell>
          <cell r="U62">
            <v>13</v>
          </cell>
          <cell r="V62">
            <v>10</v>
          </cell>
          <cell r="W62">
            <v>9</v>
          </cell>
          <cell r="X62">
            <v>21</v>
          </cell>
          <cell r="Y62">
            <v>20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G63">
            <v>0</v>
          </cell>
          <cell r="H63"/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0</v>
          </cell>
          <cell r="S63">
            <v>0</v>
          </cell>
          <cell r="T63">
            <v>3</v>
          </cell>
          <cell r="U63">
            <v>1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G64">
            <v>2</v>
          </cell>
          <cell r="H64"/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R64">
            <v>23</v>
          </cell>
          <cell r="S64">
            <v>19</v>
          </cell>
          <cell r="T64">
            <v>36</v>
          </cell>
          <cell r="U64">
            <v>27</v>
          </cell>
          <cell r="V64">
            <v>16</v>
          </cell>
          <cell r="W64">
            <v>13</v>
          </cell>
          <cell r="X64">
            <v>42</v>
          </cell>
          <cell r="Y64">
            <v>32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8">
          <cell r="G18">
            <v>1</v>
          </cell>
          <cell r="H18"/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R18">
            <v>0</v>
          </cell>
          <cell r="S18">
            <v>0</v>
          </cell>
          <cell r="T18">
            <v>3</v>
          </cell>
          <cell r="U18">
            <v>1</v>
          </cell>
          <cell r="V18">
            <v>2</v>
          </cell>
          <cell r="W18">
            <v>2</v>
          </cell>
          <cell r="X18">
            <v>4</v>
          </cell>
          <cell r="Y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</v>
          </cell>
          <cell r="AE18">
            <v>1</v>
          </cell>
        </row>
        <row r="19">
          <cell r="G19">
            <v>1</v>
          </cell>
          <cell r="H19"/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1</v>
          </cell>
          <cell r="N19">
            <v>2</v>
          </cell>
          <cell r="O19">
            <v>1</v>
          </cell>
          <cell r="R19">
            <v>1</v>
          </cell>
          <cell r="S19">
            <v>0</v>
          </cell>
          <cell r="T19">
            <v>22</v>
          </cell>
          <cell r="U19">
            <v>13</v>
          </cell>
          <cell r="V19">
            <v>19</v>
          </cell>
          <cell r="W19">
            <v>12</v>
          </cell>
          <cell r="X19">
            <v>16</v>
          </cell>
          <cell r="Y19">
            <v>5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5</v>
          </cell>
          <cell r="AE19">
            <v>2</v>
          </cell>
        </row>
        <row r="20">
          <cell r="G20">
            <v>0</v>
          </cell>
          <cell r="H20"/>
          <cell r="I20">
            <v>0</v>
          </cell>
          <cell r="J20">
            <v>0</v>
          </cell>
          <cell r="K20">
            <v>0</v>
          </cell>
          <cell r="L20">
            <v>2</v>
          </cell>
          <cell r="M20">
            <v>2</v>
          </cell>
          <cell r="N20">
            <v>1</v>
          </cell>
          <cell r="O20">
            <v>1</v>
          </cell>
          <cell r="R20">
            <v>3</v>
          </cell>
          <cell r="S20">
            <v>4</v>
          </cell>
          <cell r="T20">
            <v>33</v>
          </cell>
          <cell r="U20">
            <v>20</v>
          </cell>
          <cell r="V20">
            <v>17</v>
          </cell>
          <cell r="W20">
            <v>10</v>
          </cell>
          <cell r="X20">
            <v>15</v>
          </cell>
          <cell r="Y20">
            <v>9</v>
          </cell>
          <cell r="Z20">
            <v>2</v>
          </cell>
          <cell r="AA20">
            <v>2</v>
          </cell>
          <cell r="AB20">
            <v>1</v>
          </cell>
          <cell r="AC20">
            <v>1</v>
          </cell>
          <cell r="AD20">
            <v>5</v>
          </cell>
          <cell r="AE20">
            <v>3</v>
          </cell>
        </row>
        <row r="21">
          <cell r="G21">
            <v>1</v>
          </cell>
          <cell r="H21"/>
          <cell r="I21">
            <v>1</v>
          </cell>
          <cell r="J21">
            <v>0</v>
          </cell>
          <cell r="K21">
            <v>0</v>
          </cell>
          <cell r="L21">
            <v>2</v>
          </cell>
          <cell r="M21">
            <v>1</v>
          </cell>
          <cell r="N21">
            <v>0</v>
          </cell>
          <cell r="O21">
            <v>0</v>
          </cell>
          <cell r="R21">
            <v>8</v>
          </cell>
          <cell r="S21">
            <v>8</v>
          </cell>
          <cell r="T21">
            <v>33</v>
          </cell>
          <cell r="U21">
            <v>18</v>
          </cell>
          <cell r="V21">
            <v>23</v>
          </cell>
          <cell r="W21">
            <v>14</v>
          </cell>
          <cell r="X21">
            <v>34</v>
          </cell>
          <cell r="Y21">
            <v>21</v>
          </cell>
          <cell r="Z21">
            <v>1</v>
          </cell>
          <cell r="AA21">
            <v>1</v>
          </cell>
          <cell r="AB21">
            <v>1</v>
          </cell>
          <cell r="AC21">
            <v>1</v>
          </cell>
          <cell r="AD21">
            <v>2</v>
          </cell>
          <cell r="AE21">
            <v>1</v>
          </cell>
        </row>
        <row r="22">
          <cell r="G22">
            <v>3</v>
          </cell>
          <cell r="H22"/>
          <cell r="I22">
            <v>0</v>
          </cell>
          <cell r="J22">
            <v>0</v>
          </cell>
          <cell r="K22">
            <v>0</v>
          </cell>
          <cell r="L22">
            <v>2</v>
          </cell>
          <cell r="M22">
            <v>1</v>
          </cell>
          <cell r="N22">
            <v>3</v>
          </cell>
          <cell r="O22">
            <v>0</v>
          </cell>
          <cell r="R22">
            <v>2</v>
          </cell>
          <cell r="S22">
            <v>2</v>
          </cell>
          <cell r="T22">
            <v>26</v>
          </cell>
          <cell r="U22">
            <v>14</v>
          </cell>
          <cell r="V22">
            <v>16</v>
          </cell>
          <cell r="W22">
            <v>8</v>
          </cell>
          <cell r="X22">
            <v>16</v>
          </cell>
          <cell r="Y22">
            <v>8</v>
          </cell>
          <cell r="Z22">
            <v>1</v>
          </cell>
          <cell r="AA22">
            <v>1</v>
          </cell>
          <cell r="AB22">
            <v>1</v>
          </cell>
          <cell r="AC22">
            <v>1</v>
          </cell>
          <cell r="AD22">
            <v>9</v>
          </cell>
          <cell r="AE22">
            <v>8</v>
          </cell>
        </row>
        <row r="23">
          <cell r="G23">
            <v>1</v>
          </cell>
          <cell r="H23"/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R23">
            <v>3</v>
          </cell>
          <cell r="S23">
            <v>2</v>
          </cell>
          <cell r="T23">
            <v>13</v>
          </cell>
          <cell r="U23">
            <v>7</v>
          </cell>
          <cell r="V23">
            <v>7</v>
          </cell>
          <cell r="W23">
            <v>3</v>
          </cell>
          <cell r="X23">
            <v>7</v>
          </cell>
          <cell r="Y23">
            <v>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</v>
          </cell>
          <cell r="AE23">
            <v>1</v>
          </cell>
        </row>
        <row r="24">
          <cell r="G24">
            <v>2</v>
          </cell>
          <cell r="H24"/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R24">
            <v>1</v>
          </cell>
          <cell r="S24">
            <v>1</v>
          </cell>
          <cell r="T24">
            <v>29</v>
          </cell>
          <cell r="U24">
            <v>16</v>
          </cell>
          <cell r="V24">
            <v>17</v>
          </cell>
          <cell r="W24">
            <v>10</v>
          </cell>
          <cell r="X24">
            <v>13</v>
          </cell>
          <cell r="Y24">
            <v>8</v>
          </cell>
          <cell r="Z24">
            <v>1</v>
          </cell>
          <cell r="AA24">
            <v>1</v>
          </cell>
          <cell r="AB24">
            <v>1</v>
          </cell>
          <cell r="AC24">
            <v>1</v>
          </cell>
          <cell r="AD24">
            <v>14</v>
          </cell>
          <cell r="AE24">
            <v>12</v>
          </cell>
        </row>
        <row r="26">
          <cell r="G26">
            <v>0</v>
          </cell>
          <cell r="H26"/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R26">
            <v>0</v>
          </cell>
          <cell r="S26">
            <v>0</v>
          </cell>
          <cell r="T26">
            <v>22</v>
          </cell>
          <cell r="U26">
            <v>13</v>
          </cell>
          <cell r="V26">
            <v>15</v>
          </cell>
          <cell r="W26">
            <v>10</v>
          </cell>
          <cell r="X26">
            <v>14</v>
          </cell>
          <cell r="Y26">
            <v>4</v>
          </cell>
          <cell r="Z26">
            <v>0</v>
          </cell>
          <cell r="AA26">
            <v>0</v>
          </cell>
          <cell r="AB26">
            <v>1</v>
          </cell>
          <cell r="AC26">
            <v>1</v>
          </cell>
          <cell r="AD26">
            <v>3</v>
          </cell>
          <cell r="AE26">
            <v>1</v>
          </cell>
        </row>
        <row r="27">
          <cell r="G27">
            <v>4</v>
          </cell>
          <cell r="H27"/>
          <cell r="I27">
            <v>1</v>
          </cell>
          <cell r="J27">
            <v>0</v>
          </cell>
          <cell r="K27">
            <v>0</v>
          </cell>
          <cell r="L27">
            <v>5</v>
          </cell>
          <cell r="M27">
            <v>2</v>
          </cell>
          <cell r="N27">
            <v>4</v>
          </cell>
          <cell r="O27">
            <v>2</v>
          </cell>
          <cell r="R27">
            <v>12</v>
          </cell>
          <cell r="S27">
            <v>12</v>
          </cell>
          <cell r="T27">
            <v>59</v>
          </cell>
          <cell r="U27">
            <v>31</v>
          </cell>
          <cell r="V27">
            <v>34</v>
          </cell>
          <cell r="W27">
            <v>20</v>
          </cell>
          <cell r="X27">
            <v>43</v>
          </cell>
          <cell r="Y27">
            <v>26</v>
          </cell>
          <cell r="Z27">
            <v>2</v>
          </cell>
          <cell r="AA27">
            <v>2</v>
          </cell>
          <cell r="AB27">
            <v>2</v>
          </cell>
          <cell r="AC27">
            <v>2</v>
          </cell>
          <cell r="AD27">
            <v>18</v>
          </cell>
          <cell r="AE27">
            <v>13</v>
          </cell>
        </row>
        <row r="28">
          <cell r="G28">
            <v>2</v>
          </cell>
          <cell r="H28"/>
          <cell r="I28">
            <v>1</v>
          </cell>
          <cell r="J28">
            <v>0</v>
          </cell>
          <cell r="K28">
            <v>0</v>
          </cell>
          <cell r="L28">
            <v>4</v>
          </cell>
          <cell r="M28">
            <v>4</v>
          </cell>
          <cell r="N28">
            <v>2</v>
          </cell>
          <cell r="O28">
            <v>1</v>
          </cell>
          <cell r="R28">
            <v>4</v>
          </cell>
          <cell r="S28">
            <v>4</v>
          </cell>
          <cell r="T28">
            <v>47</v>
          </cell>
          <cell r="U28">
            <v>30</v>
          </cell>
          <cell r="V28">
            <v>33</v>
          </cell>
          <cell r="W28">
            <v>19</v>
          </cell>
          <cell r="X28">
            <v>31</v>
          </cell>
          <cell r="Y28">
            <v>20</v>
          </cell>
          <cell r="Z28">
            <v>2</v>
          </cell>
          <cell r="AA28">
            <v>2</v>
          </cell>
          <cell r="AB28">
            <v>2</v>
          </cell>
          <cell r="AC28">
            <v>2</v>
          </cell>
          <cell r="AD28">
            <v>4</v>
          </cell>
          <cell r="AE28">
            <v>2</v>
          </cell>
        </row>
        <row r="29">
          <cell r="G29">
            <v>3</v>
          </cell>
          <cell r="H29"/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2</v>
          </cell>
          <cell r="S29">
            <v>1</v>
          </cell>
          <cell r="T29">
            <v>28</v>
          </cell>
          <cell r="U29">
            <v>15</v>
          </cell>
          <cell r="V29">
            <v>17</v>
          </cell>
          <cell r="W29">
            <v>10</v>
          </cell>
          <cell r="X29">
            <v>15</v>
          </cell>
          <cell r="Y29">
            <v>8</v>
          </cell>
          <cell r="Z29">
            <v>1</v>
          </cell>
          <cell r="AA29">
            <v>1</v>
          </cell>
          <cell r="AB29">
            <v>0</v>
          </cell>
          <cell r="AC29">
            <v>0</v>
          </cell>
          <cell r="AD29">
            <v>7</v>
          </cell>
          <cell r="AE29">
            <v>4</v>
          </cell>
        </row>
        <row r="30">
          <cell r="G30">
            <v>0</v>
          </cell>
          <cell r="H30"/>
          <cell r="I30">
            <v>0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R30">
            <v>0</v>
          </cell>
          <cell r="S30">
            <v>0</v>
          </cell>
          <cell r="T30">
            <v>3</v>
          </cell>
          <cell r="U30">
            <v>0</v>
          </cell>
          <cell r="V30">
            <v>2</v>
          </cell>
          <cell r="W30">
            <v>0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9</v>
          </cell>
          <cell r="AE30">
            <v>8</v>
          </cell>
        </row>
        <row r="32">
          <cell r="G32">
            <v>1</v>
          </cell>
          <cell r="H32"/>
          <cell r="I32">
            <v>0</v>
          </cell>
          <cell r="J32">
            <v>0</v>
          </cell>
          <cell r="K32">
            <v>0</v>
          </cell>
          <cell r="L32">
            <v>2</v>
          </cell>
          <cell r="M32">
            <v>1</v>
          </cell>
          <cell r="N32">
            <v>1</v>
          </cell>
          <cell r="O32">
            <v>1</v>
          </cell>
          <cell r="R32">
            <v>1</v>
          </cell>
          <cell r="S32">
            <v>1</v>
          </cell>
          <cell r="T32">
            <v>6</v>
          </cell>
          <cell r="U32">
            <v>1</v>
          </cell>
          <cell r="V32">
            <v>1</v>
          </cell>
          <cell r="W32">
            <v>1</v>
          </cell>
          <cell r="X32">
            <v>4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7</v>
          </cell>
          <cell r="AE32">
            <v>3</v>
          </cell>
        </row>
        <row r="33">
          <cell r="G33">
            <v>1</v>
          </cell>
          <cell r="H33"/>
          <cell r="I33">
            <v>1</v>
          </cell>
          <cell r="J33">
            <v>0</v>
          </cell>
          <cell r="K33">
            <v>0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  <cell r="R33">
            <v>0</v>
          </cell>
          <cell r="S33">
            <v>0</v>
          </cell>
          <cell r="T33">
            <v>4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0</v>
          </cell>
          <cell r="Z33">
            <v>1</v>
          </cell>
          <cell r="AA33">
            <v>1</v>
          </cell>
          <cell r="AB33">
            <v>0</v>
          </cell>
          <cell r="AC33">
            <v>0</v>
          </cell>
          <cell r="AD33">
            <v>2</v>
          </cell>
          <cell r="AE33">
            <v>0</v>
          </cell>
        </row>
        <row r="34">
          <cell r="G34">
            <v>1</v>
          </cell>
          <cell r="H34"/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</v>
          </cell>
          <cell r="O34">
            <v>1</v>
          </cell>
          <cell r="R34">
            <v>0</v>
          </cell>
          <cell r="S34">
            <v>0</v>
          </cell>
          <cell r="T34">
            <v>2</v>
          </cell>
          <cell r="U34">
            <v>2</v>
          </cell>
          <cell r="V34">
            <v>2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/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T35">
            <v>2</v>
          </cell>
          <cell r="U35">
            <v>2</v>
          </cell>
          <cell r="V35">
            <v>2</v>
          </cell>
          <cell r="W35">
            <v>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G36">
            <v>1</v>
          </cell>
          <cell r="H36"/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R36">
            <v>0</v>
          </cell>
          <cell r="S36">
            <v>0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8</v>
          </cell>
          <cell r="AE36">
            <v>6</v>
          </cell>
        </row>
        <row r="38">
          <cell r="G38">
            <v>2</v>
          </cell>
          <cell r="H38"/>
          <cell r="I38">
            <v>1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2</v>
          </cell>
          <cell r="Y38">
            <v>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1</v>
          </cell>
        </row>
        <row r="39">
          <cell r="G39">
            <v>6</v>
          </cell>
          <cell r="H39"/>
          <cell r="I39">
            <v>2</v>
          </cell>
          <cell r="J39">
            <v>1</v>
          </cell>
          <cell r="K39">
            <v>1</v>
          </cell>
          <cell r="L39">
            <v>7</v>
          </cell>
          <cell r="M39">
            <v>5</v>
          </cell>
          <cell r="N39">
            <v>3</v>
          </cell>
          <cell r="O39">
            <v>2</v>
          </cell>
          <cell r="R39">
            <v>14</v>
          </cell>
          <cell r="S39">
            <v>14</v>
          </cell>
          <cell r="T39">
            <v>83</v>
          </cell>
          <cell r="U39">
            <v>46</v>
          </cell>
          <cell r="V39">
            <v>59</v>
          </cell>
          <cell r="W39">
            <v>32</v>
          </cell>
          <cell r="X39">
            <v>62</v>
          </cell>
          <cell r="Y39">
            <v>37</v>
          </cell>
          <cell r="Z39">
            <v>2</v>
          </cell>
          <cell r="AA39">
            <v>2</v>
          </cell>
          <cell r="AB39">
            <v>0</v>
          </cell>
          <cell r="AC39">
            <v>0</v>
          </cell>
          <cell r="AD39">
            <v>32</v>
          </cell>
          <cell r="AE39">
            <v>23</v>
          </cell>
        </row>
        <row r="40">
          <cell r="G40">
            <v>1</v>
          </cell>
          <cell r="H40"/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1</v>
          </cell>
          <cell r="N40">
            <v>4</v>
          </cell>
          <cell r="O40">
            <v>1</v>
          </cell>
          <cell r="R40">
            <v>3</v>
          </cell>
          <cell r="S40">
            <v>2</v>
          </cell>
          <cell r="T40">
            <v>66</v>
          </cell>
          <cell r="U40">
            <v>40</v>
          </cell>
          <cell r="V40">
            <v>40</v>
          </cell>
          <cell r="W40">
            <v>26</v>
          </cell>
          <cell r="X40">
            <v>33</v>
          </cell>
          <cell r="Y40">
            <v>18</v>
          </cell>
          <cell r="Z40">
            <v>2</v>
          </cell>
          <cell r="AA40">
            <v>2</v>
          </cell>
          <cell r="AB40">
            <v>5</v>
          </cell>
          <cell r="AC40">
            <v>5</v>
          </cell>
          <cell r="AD40">
            <v>8</v>
          </cell>
          <cell r="AE40">
            <v>4</v>
          </cell>
        </row>
        <row r="41">
          <cell r="G41">
            <v>0</v>
          </cell>
          <cell r="H41"/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R41">
            <v>0</v>
          </cell>
          <cell r="S41">
            <v>0</v>
          </cell>
          <cell r="T41">
            <v>2</v>
          </cell>
          <cell r="U41">
            <v>0</v>
          </cell>
          <cell r="V41">
            <v>0</v>
          </cell>
          <cell r="W41">
            <v>0</v>
          </cell>
          <cell r="X41">
            <v>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G42">
            <v>0</v>
          </cell>
          <cell r="H42"/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7</v>
          </cell>
          <cell r="U42">
            <v>2</v>
          </cell>
          <cell r="V42">
            <v>1</v>
          </cell>
          <cell r="W42">
            <v>0</v>
          </cell>
          <cell r="X42">
            <v>6</v>
          </cell>
          <cell r="Y42">
            <v>2</v>
          </cell>
          <cell r="Z42">
            <v>1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G43">
            <v>4</v>
          </cell>
          <cell r="H43"/>
          <cell r="I43">
            <v>0</v>
          </cell>
          <cell r="J43">
            <v>0</v>
          </cell>
          <cell r="K43">
            <v>0</v>
          </cell>
          <cell r="L43">
            <v>3</v>
          </cell>
          <cell r="M43">
            <v>1</v>
          </cell>
          <cell r="N43">
            <v>2</v>
          </cell>
          <cell r="O43">
            <v>0</v>
          </cell>
          <cell r="R43">
            <v>18</v>
          </cell>
          <cell r="S43">
            <v>17</v>
          </cell>
          <cell r="T43">
            <v>77</v>
          </cell>
          <cell r="U43">
            <v>38</v>
          </cell>
          <cell r="V43">
            <v>28</v>
          </cell>
          <cell r="W43">
            <v>11</v>
          </cell>
          <cell r="X43">
            <v>72</v>
          </cell>
          <cell r="Y43">
            <v>35</v>
          </cell>
          <cell r="Z43">
            <v>0</v>
          </cell>
          <cell r="AA43">
            <v>0</v>
          </cell>
          <cell r="AD43">
            <v>11</v>
          </cell>
          <cell r="AE43">
            <v>4</v>
          </cell>
        </row>
        <row r="45">
          <cell r="G45">
            <v>1</v>
          </cell>
          <cell r="H45"/>
          <cell r="I45">
            <v>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R45">
            <v>0</v>
          </cell>
          <cell r="S45">
            <v>0</v>
          </cell>
          <cell r="T45">
            <v>1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1</v>
          </cell>
        </row>
        <row r="46">
          <cell r="G46">
            <v>1</v>
          </cell>
          <cell r="H46"/>
          <cell r="I46">
            <v>1</v>
          </cell>
          <cell r="J46">
            <v>0</v>
          </cell>
          <cell r="K46">
            <v>0</v>
          </cell>
          <cell r="L46">
            <v>2</v>
          </cell>
          <cell r="M46">
            <v>2</v>
          </cell>
          <cell r="N46">
            <v>0</v>
          </cell>
          <cell r="O46">
            <v>0</v>
          </cell>
          <cell r="R46">
            <v>3</v>
          </cell>
          <cell r="S46">
            <v>3</v>
          </cell>
          <cell r="T46">
            <v>5</v>
          </cell>
          <cell r="U46">
            <v>5</v>
          </cell>
          <cell r="V46">
            <v>0</v>
          </cell>
          <cell r="W46">
            <v>0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G47">
            <v>0</v>
          </cell>
          <cell r="H47"/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R47">
            <v>11</v>
          </cell>
          <cell r="S47">
            <v>11</v>
          </cell>
          <cell r="T47">
            <v>26</v>
          </cell>
          <cell r="U47">
            <v>22</v>
          </cell>
          <cell r="V47">
            <v>0</v>
          </cell>
          <cell r="W47">
            <v>0</v>
          </cell>
          <cell r="X47">
            <v>8</v>
          </cell>
          <cell r="Y47">
            <v>7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11</v>
          </cell>
          <cell r="AE47">
            <v>9</v>
          </cell>
        </row>
        <row r="49">
          <cell r="G49">
            <v>0</v>
          </cell>
          <cell r="H49"/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  <cell r="T49">
            <v>1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G50">
            <v>0</v>
          </cell>
          <cell r="H50"/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R50">
            <v>11</v>
          </cell>
          <cell r="S50">
            <v>10</v>
          </cell>
          <cell r="T50">
            <v>19</v>
          </cell>
          <cell r="U50">
            <v>14</v>
          </cell>
          <cell r="V50">
            <v>1</v>
          </cell>
          <cell r="W50">
            <v>0</v>
          </cell>
          <cell r="X50">
            <v>2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12</v>
          </cell>
          <cell r="AE50">
            <v>8</v>
          </cell>
        </row>
        <row r="51">
          <cell r="G51">
            <v>0</v>
          </cell>
          <cell r="H51"/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R51">
            <v>7</v>
          </cell>
          <cell r="S51">
            <v>7</v>
          </cell>
          <cell r="T51">
            <v>40</v>
          </cell>
          <cell r="U51">
            <v>22</v>
          </cell>
          <cell r="V51">
            <v>1</v>
          </cell>
          <cell r="W51">
            <v>0</v>
          </cell>
          <cell r="X51">
            <v>14</v>
          </cell>
          <cell r="Y51">
            <v>5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1</v>
          </cell>
        </row>
        <row r="52">
          <cell r="G52">
            <v>0</v>
          </cell>
          <cell r="H52"/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6</v>
          </cell>
          <cell r="U52">
            <v>1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2</v>
          </cell>
          <cell r="AE52">
            <v>1</v>
          </cell>
        </row>
        <row r="55">
          <cell r="G55">
            <v>0</v>
          </cell>
          <cell r="H55"/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G56">
            <v>0</v>
          </cell>
          <cell r="H56"/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8">
          <cell r="G58">
            <v>0</v>
          </cell>
          <cell r="H58"/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R58">
            <v>0</v>
          </cell>
          <cell r="S58">
            <v>0</v>
          </cell>
          <cell r="T58">
            <v>2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G59">
            <v>2</v>
          </cell>
          <cell r="H59"/>
          <cell r="I59">
            <v>2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1</v>
          </cell>
          <cell r="O59">
            <v>0</v>
          </cell>
          <cell r="R59">
            <v>2</v>
          </cell>
          <cell r="S59">
            <v>2</v>
          </cell>
          <cell r="T59">
            <v>7</v>
          </cell>
          <cell r="U59">
            <v>3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1">
          <cell r="G61">
            <v>2</v>
          </cell>
          <cell r="H61"/>
          <cell r="I61">
            <v>2</v>
          </cell>
          <cell r="J61">
            <v>0</v>
          </cell>
          <cell r="K61">
            <v>0</v>
          </cell>
          <cell r="L61">
            <v>1</v>
          </cell>
          <cell r="M61">
            <v>1</v>
          </cell>
          <cell r="N61">
            <v>1</v>
          </cell>
          <cell r="O61">
            <v>0</v>
          </cell>
          <cell r="R61">
            <v>11</v>
          </cell>
          <cell r="S61">
            <v>11</v>
          </cell>
          <cell r="T61">
            <v>8</v>
          </cell>
          <cell r="U61">
            <v>3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G62">
            <v>0</v>
          </cell>
          <cell r="H62"/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1</v>
          </cell>
          <cell r="N62">
            <v>0</v>
          </cell>
          <cell r="O62">
            <v>0</v>
          </cell>
          <cell r="R62">
            <v>0</v>
          </cell>
          <cell r="S62">
            <v>0</v>
          </cell>
          <cell r="T62">
            <v>1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G63">
            <v>0</v>
          </cell>
          <cell r="H63"/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G64">
            <v>0</v>
          </cell>
          <cell r="H64"/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S43"/>
  <sheetViews>
    <sheetView tabSelected="1" view="pageBreakPreview" zoomScale="85" zoomScaleNormal="100" zoomScaleSheetLayoutView="85" workbookViewId="0">
      <selection activeCell="M63" sqref="M63"/>
    </sheetView>
  </sheetViews>
  <sheetFormatPr defaultColWidth="8.85546875" defaultRowHeight="15"/>
  <cols>
    <col min="1" max="1" width="16.5703125" style="91" customWidth="1"/>
    <col min="2" max="2" width="2.85546875" style="91" customWidth="1"/>
    <col min="3" max="3" width="3.5703125" style="91" customWidth="1"/>
    <col min="4" max="5" width="2.7109375" style="91" customWidth="1"/>
    <col min="6" max="9" width="2.7109375" style="214" customWidth="1"/>
    <col min="10" max="10" width="5.7109375" style="214" customWidth="1"/>
    <col min="11" max="11" width="6.7109375" style="214" customWidth="1"/>
    <col min="12" max="13" width="5.7109375" style="214" customWidth="1"/>
    <col min="14" max="14" width="6.85546875" style="214" customWidth="1"/>
    <col min="15" max="15" width="5.7109375" style="214" customWidth="1"/>
    <col min="16" max="23" width="5.140625" style="214" customWidth="1"/>
    <col min="24" max="27" width="5.140625" style="91" customWidth="1"/>
    <col min="28" max="30" width="5.42578125" style="91" customWidth="1"/>
    <col min="31" max="31" width="6" style="91" customWidth="1"/>
    <col min="32" max="34" width="5.42578125" style="91" customWidth="1"/>
    <col min="35" max="248" width="8.85546875" style="91"/>
    <col min="249" max="249" width="5.7109375" style="91" customWidth="1"/>
    <col min="250" max="250" width="13.42578125" style="91" customWidth="1"/>
    <col min="251" max="257" width="5.85546875" style="91" customWidth="1"/>
    <col min="258" max="262" width="6.7109375" style="91" customWidth="1"/>
    <col min="263" max="263" width="9.42578125" style="91" customWidth="1"/>
    <col min="264" max="264" width="5.7109375" style="91" customWidth="1"/>
    <col min="265" max="272" width="6.7109375" style="91" customWidth="1"/>
    <col min="273" max="275" width="7.85546875" style="91" customWidth="1"/>
    <col min="276" max="279" width="7" style="91" customWidth="1"/>
    <col min="280" max="280" width="8.42578125" style="91" customWidth="1"/>
    <col min="281" max="282" width="9.28515625" style="91" customWidth="1"/>
    <col min="283" max="504" width="8.85546875" style="91"/>
    <col min="505" max="505" width="5.7109375" style="91" customWidth="1"/>
    <col min="506" max="506" width="13.42578125" style="91" customWidth="1"/>
    <col min="507" max="513" width="5.85546875" style="91" customWidth="1"/>
    <col min="514" max="518" width="6.7109375" style="91" customWidth="1"/>
    <col min="519" max="519" width="9.42578125" style="91" customWidth="1"/>
    <col min="520" max="520" width="5.7109375" style="91" customWidth="1"/>
    <col min="521" max="528" width="6.7109375" style="91" customWidth="1"/>
    <col min="529" max="531" width="7.85546875" style="91" customWidth="1"/>
    <col min="532" max="535" width="7" style="91" customWidth="1"/>
    <col min="536" max="536" width="8.42578125" style="91" customWidth="1"/>
    <col min="537" max="538" width="9.28515625" style="91" customWidth="1"/>
    <col min="539" max="760" width="8.85546875" style="91"/>
    <col min="761" max="761" width="5.7109375" style="91" customWidth="1"/>
    <col min="762" max="762" width="13.42578125" style="91" customWidth="1"/>
    <col min="763" max="769" width="5.85546875" style="91" customWidth="1"/>
    <col min="770" max="774" width="6.7109375" style="91" customWidth="1"/>
    <col min="775" max="775" width="9.42578125" style="91" customWidth="1"/>
    <col min="776" max="776" width="5.7109375" style="91" customWidth="1"/>
    <col min="777" max="784" width="6.7109375" style="91" customWidth="1"/>
    <col min="785" max="787" width="7.85546875" style="91" customWidth="1"/>
    <col min="788" max="791" width="7" style="91" customWidth="1"/>
    <col min="792" max="792" width="8.42578125" style="91" customWidth="1"/>
    <col min="793" max="794" width="9.28515625" style="91" customWidth="1"/>
    <col min="795" max="1016" width="8.85546875" style="91"/>
    <col min="1017" max="1017" width="5.7109375" style="91" customWidth="1"/>
    <col min="1018" max="1018" width="13.42578125" style="91" customWidth="1"/>
    <col min="1019" max="1025" width="5.85546875" style="91" customWidth="1"/>
    <col min="1026" max="1030" width="6.7109375" style="91" customWidth="1"/>
    <col min="1031" max="1031" width="9.42578125" style="91" customWidth="1"/>
    <col min="1032" max="1032" width="5.7109375" style="91" customWidth="1"/>
    <col min="1033" max="1040" width="6.7109375" style="91" customWidth="1"/>
    <col min="1041" max="1043" width="7.85546875" style="91" customWidth="1"/>
    <col min="1044" max="1047" width="7" style="91" customWidth="1"/>
    <col min="1048" max="1048" width="8.42578125" style="91" customWidth="1"/>
    <col min="1049" max="1050" width="9.28515625" style="91" customWidth="1"/>
    <col min="1051" max="1272" width="8.85546875" style="91"/>
    <col min="1273" max="1273" width="5.7109375" style="91" customWidth="1"/>
    <col min="1274" max="1274" width="13.42578125" style="91" customWidth="1"/>
    <col min="1275" max="1281" width="5.85546875" style="91" customWidth="1"/>
    <col min="1282" max="1286" width="6.7109375" style="91" customWidth="1"/>
    <col min="1287" max="1287" width="9.42578125" style="91" customWidth="1"/>
    <col min="1288" max="1288" width="5.7109375" style="91" customWidth="1"/>
    <col min="1289" max="1296" width="6.7109375" style="91" customWidth="1"/>
    <col min="1297" max="1299" width="7.85546875" style="91" customWidth="1"/>
    <col min="1300" max="1303" width="7" style="91" customWidth="1"/>
    <col min="1304" max="1304" width="8.42578125" style="91" customWidth="1"/>
    <col min="1305" max="1306" width="9.28515625" style="91" customWidth="1"/>
    <col min="1307" max="1528" width="8.85546875" style="91"/>
    <col min="1529" max="1529" width="5.7109375" style="91" customWidth="1"/>
    <col min="1530" max="1530" width="13.42578125" style="91" customWidth="1"/>
    <col min="1531" max="1537" width="5.85546875" style="91" customWidth="1"/>
    <col min="1538" max="1542" width="6.7109375" style="91" customWidth="1"/>
    <col min="1543" max="1543" width="9.42578125" style="91" customWidth="1"/>
    <col min="1544" max="1544" width="5.7109375" style="91" customWidth="1"/>
    <col min="1545" max="1552" width="6.7109375" style="91" customWidth="1"/>
    <col min="1553" max="1555" width="7.85546875" style="91" customWidth="1"/>
    <col min="1556" max="1559" width="7" style="91" customWidth="1"/>
    <col min="1560" max="1560" width="8.42578125" style="91" customWidth="1"/>
    <col min="1561" max="1562" width="9.28515625" style="91" customWidth="1"/>
    <col min="1563" max="1784" width="8.85546875" style="91"/>
    <col min="1785" max="1785" width="5.7109375" style="91" customWidth="1"/>
    <col min="1786" max="1786" width="13.42578125" style="91" customWidth="1"/>
    <col min="1787" max="1793" width="5.85546875" style="91" customWidth="1"/>
    <col min="1794" max="1798" width="6.7109375" style="91" customWidth="1"/>
    <col min="1799" max="1799" width="9.42578125" style="91" customWidth="1"/>
    <col min="1800" max="1800" width="5.7109375" style="91" customWidth="1"/>
    <col min="1801" max="1808" width="6.7109375" style="91" customWidth="1"/>
    <col min="1809" max="1811" width="7.85546875" style="91" customWidth="1"/>
    <col min="1812" max="1815" width="7" style="91" customWidth="1"/>
    <col min="1816" max="1816" width="8.42578125" style="91" customWidth="1"/>
    <col min="1817" max="1818" width="9.28515625" style="91" customWidth="1"/>
    <col min="1819" max="2040" width="8.85546875" style="91"/>
    <col min="2041" max="2041" width="5.7109375" style="91" customWidth="1"/>
    <col min="2042" max="2042" width="13.42578125" style="91" customWidth="1"/>
    <col min="2043" max="2049" width="5.85546875" style="91" customWidth="1"/>
    <col min="2050" max="2054" width="6.7109375" style="91" customWidth="1"/>
    <col min="2055" max="2055" width="9.42578125" style="91" customWidth="1"/>
    <col min="2056" max="2056" width="5.7109375" style="91" customWidth="1"/>
    <col min="2057" max="2064" width="6.7109375" style="91" customWidth="1"/>
    <col min="2065" max="2067" width="7.85546875" style="91" customWidth="1"/>
    <col min="2068" max="2071" width="7" style="91" customWidth="1"/>
    <col min="2072" max="2072" width="8.42578125" style="91" customWidth="1"/>
    <col min="2073" max="2074" width="9.28515625" style="91" customWidth="1"/>
    <col min="2075" max="2296" width="8.85546875" style="91"/>
    <col min="2297" max="2297" width="5.7109375" style="91" customWidth="1"/>
    <col min="2298" max="2298" width="13.42578125" style="91" customWidth="1"/>
    <col min="2299" max="2305" width="5.85546875" style="91" customWidth="1"/>
    <col min="2306" max="2310" width="6.7109375" style="91" customWidth="1"/>
    <col min="2311" max="2311" width="9.42578125" style="91" customWidth="1"/>
    <col min="2312" max="2312" width="5.7109375" style="91" customWidth="1"/>
    <col min="2313" max="2320" width="6.7109375" style="91" customWidth="1"/>
    <col min="2321" max="2323" width="7.85546875" style="91" customWidth="1"/>
    <col min="2324" max="2327" width="7" style="91" customWidth="1"/>
    <col min="2328" max="2328" width="8.42578125" style="91" customWidth="1"/>
    <col min="2329" max="2330" width="9.28515625" style="91" customWidth="1"/>
    <col min="2331" max="2552" width="8.85546875" style="91"/>
    <col min="2553" max="2553" width="5.7109375" style="91" customWidth="1"/>
    <col min="2554" max="2554" width="13.42578125" style="91" customWidth="1"/>
    <col min="2555" max="2561" width="5.85546875" style="91" customWidth="1"/>
    <col min="2562" max="2566" width="6.7109375" style="91" customWidth="1"/>
    <col min="2567" max="2567" width="9.42578125" style="91" customWidth="1"/>
    <col min="2568" max="2568" width="5.7109375" style="91" customWidth="1"/>
    <col min="2569" max="2576" width="6.7109375" style="91" customWidth="1"/>
    <col min="2577" max="2579" width="7.85546875" style="91" customWidth="1"/>
    <col min="2580" max="2583" width="7" style="91" customWidth="1"/>
    <col min="2584" max="2584" width="8.42578125" style="91" customWidth="1"/>
    <col min="2585" max="2586" width="9.28515625" style="91" customWidth="1"/>
    <col min="2587" max="2808" width="8.85546875" style="91"/>
    <col min="2809" max="2809" width="5.7109375" style="91" customWidth="1"/>
    <col min="2810" max="2810" width="13.42578125" style="91" customWidth="1"/>
    <col min="2811" max="2817" width="5.85546875" style="91" customWidth="1"/>
    <col min="2818" max="2822" width="6.7109375" style="91" customWidth="1"/>
    <col min="2823" max="2823" width="9.42578125" style="91" customWidth="1"/>
    <col min="2824" max="2824" width="5.7109375" style="91" customWidth="1"/>
    <col min="2825" max="2832" width="6.7109375" style="91" customWidth="1"/>
    <col min="2833" max="2835" width="7.85546875" style="91" customWidth="1"/>
    <col min="2836" max="2839" width="7" style="91" customWidth="1"/>
    <col min="2840" max="2840" width="8.42578125" style="91" customWidth="1"/>
    <col min="2841" max="2842" width="9.28515625" style="91" customWidth="1"/>
    <col min="2843" max="3064" width="8.85546875" style="91"/>
    <col min="3065" max="3065" width="5.7109375" style="91" customWidth="1"/>
    <col min="3066" max="3066" width="13.42578125" style="91" customWidth="1"/>
    <col min="3067" max="3073" width="5.85546875" style="91" customWidth="1"/>
    <col min="3074" max="3078" width="6.7109375" style="91" customWidth="1"/>
    <col min="3079" max="3079" width="9.42578125" style="91" customWidth="1"/>
    <col min="3080" max="3080" width="5.7109375" style="91" customWidth="1"/>
    <col min="3081" max="3088" width="6.7109375" style="91" customWidth="1"/>
    <col min="3089" max="3091" width="7.85546875" style="91" customWidth="1"/>
    <col min="3092" max="3095" width="7" style="91" customWidth="1"/>
    <col min="3096" max="3096" width="8.42578125" style="91" customWidth="1"/>
    <col min="3097" max="3098" width="9.28515625" style="91" customWidth="1"/>
    <col min="3099" max="3320" width="8.85546875" style="91"/>
    <col min="3321" max="3321" width="5.7109375" style="91" customWidth="1"/>
    <col min="3322" max="3322" width="13.42578125" style="91" customWidth="1"/>
    <col min="3323" max="3329" width="5.85546875" style="91" customWidth="1"/>
    <col min="3330" max="3334" width="6.7109375" style="91" customWidth="1"/>
    <col min="3335" max="3335" width="9.42578125" style="91" customWidth="1"/>
    <col min="3336" max="3336" width="5.7109375" style="91" customWidth="1"/>
    <col min="3337" max="3344" width="6.7109375" style="91" customWidth="1"/>
    <col min="3345" max="3347" width="7.85546875" style="91" customWidth="1"/>
    <col min="3348" max="3351" width="7" style="91" customWidth="1"/>
    <col min="3352" max="3352" width="8.42578125" style="91" customWidth="1"/>
    <col min="3353" max="3354" width="9.28515625" style="91" customWidth="1"/>
    <col min="3355" max="3576" width="8.85546875" style="91"/>
    <col min="3577" max="3577" width="5.7109375" style="91" customWidth="1"/>
    <col min="3578" max="3578" width="13.42578125" style="91" customWidth="1"/>
    <col min="3579" max="3585" width="5.85546875" style="91" customWidth="1"/>
    <col min="3586" max="3590" width="6.7109375" style="91" customWidth="1"/>
    <col min="3591" max="3591" width="9.42578125" style="91" customWidth="1"/>
    <col min="3592" max="3592" width="5.7109375" style="91" customWidth="1"/>
    <col min="3593" max="3600" width="6.7109375" style="91" customWidth="1"/>
    <col min="3601" max="3603" width="7.85546875" style="91" customWidth="1"/>
    <col min="3604" max="3607" width="7" style="91" customWidth="1"/>
    <col min="3608" max="3608" width="8.42578125" style="91" customWidth="1"/>
    <col min="3609" max="3610" width="9.28515625" style="91" customWidth="1"/>
    <col min="3611" max="3832" width="8.85546875" style="91"/>
    <col min="3833" max="3833" width="5.7109375" style="91" customWidth="1"/>
    <col min="3834" max="3834" width="13.42578125" style="91" customWidth="1"/>
    <col min="3835" max="3841" width="5.85546875" style="91" customWidth="1"/>
    <col min="3842" max="3846" width="6.7109375" style="91" customWidth="1"/>
    <col min="3847" max="3847" width="9.42578125" style="91" customWidth="1"/>
    <col min="3848" max="3848" width="5.7109375" style="91" customWidth="1"/>
    <col min="3849" max="3856" width="6.7109375" style="91" customWidth="1"/>
    <col min="3857" max="3859" width="7.85546875" style="91" customWidth="1"/>
    <col min="3860" max="3863" width="7" style="91" customWidth="1"/>
    <col min="3864" max="3864" width="8.42578125" style="91" customWidth="1"/>
    <col min="3865" max="3866" width="9.28515625" style="91" customWidth="1"/>
    <col min="3867" max="4088" width="8.85546875" style="91"/>
    <col min="4089" max="4089" width="5.7109375" style="91" customWidth="1"/>
    <col min="4090" max="4090" width="13.42578125" style="91" customWidth="1"/>
    <col min="4091" max="4097" width="5.85546875" style="91" customWidth="1"/>
    <col min="4098" max="4102" width="6.7109375" style="91" customWidth="1"/>
    <col min="4103" max="4103" width="9.42578125" style="91" customWidth="1"/>
    <col min="4104" max="4104" width="5.7109375" style="91" customWidth="1"/>
    <col min="4105" max="4112" width="6.7109375" style="91" customWidth="1"/>
    <col min="4113" max="4115" width="7.85546875" style="91" customWidth="1"/>
    <col min="4116" max="4119" width="7" style="91" customWidth="1"/>
    <col min="4120" max="4120" width="8.42578125" style="91" customWidth="1"/>
    <col min="4121" max="4122" width="9.28515625" style="91" customWidth="1"/>
    <col min="4123" max="4344" width="8.85546875" style="91"/>
    <col min="4345" max="4345" width="5.7109375" style="91" customWidth="1"/>
    <col min="4346" max="4346" width="13.42578125" style="91" customWidth="1"/>
    <col min="4347" max="4353" width="5.85546875" style="91" customWidth="1"/>
    <col min="4354" max="4358" width="6.7109375" style="91" customWidth="1"/>
    <col min="4359" max="4359" width="9.42578125" style="91" customWidth="1"/>
    <col min="4360" max="4360" width="5.7109375" style="91" customWidth="1"/>
    <col min="4361" max="4368" width="6.7109375" style="91" customWidth="1"/>
    <col min="4369" max="4371" width="7.85546875" style="91" customWidth="1"/>
    <col min="4372" max="4375" width="7" style="91" customWidth="1"/>
    <col min="4376" max="4376" width="8.42578125" style="91" customWidth="1"/>
    <col min="4377" max="4378" width="9.28515625" style="91" customWidth="1"/>
    <col min="4379" max="4600" width="8.85546875" style="91"/>
    <col min="4601" max="4601" width="5.7109375" style="91" customWidth="1"/>
    <col min="4602" max="4602" width="13.42578125" style="91" customWidth="1"/>
    <col min="4603" max="4609" width="5.85546875" style="91" customWidth="1"/>
    <col min="4610" max="4614" width="6.7109375" style="91" customWidth="1"/>
    <col min="4615" max="4615" width="9.42578125" style="91" customWidth="1"/>
    <col min="4616" max="4616" width="5.7109375" style="91" customWidth="1"/>
    <col min="4617" max="4624" width="6.7109375" style="91" customWidth="1"/>
    <col min="4625" max="4627" width="7.85546875" style="91" customWidth="1"/>
    <col min="4628" max="4631" width="7" style="91" customWidth="1"/>
    <col min="4632" max="4632" width="8.42578125" style="91" customWidth="1"/>
    <col min="4633" max="4634" width="9.28515625" style="91" customWidth="1"/>
    <col min="4635" max="4856" width="8.85546875" style="91"/>
    <col min="4857" max="4857" width="5.7109375" style="91" customWidth="1"/>
    <col min="4858" max="4858" width="13.42578125" style="91" customWidth="1"/>
    <col min="4859" max="4865" width="5.85546875" style="91" customWidth="1"/>
    <col min="4866" max="4870" width="6.7109375" style="91" customWidth="1"/>
    <col min="4871" max="4871" width="9.42578125" style="91" customWidth="1"/>
    <col min="4872" max="4872" width="5.7109375" style="91" customWidth="1"/>
    <col min="4873" max="4880" width="6.7109375" style="91" customWidth="1"/>
    <col min="4881" max="4883" width="7.85546875" style="91" customWidth="1"/>
    <col min="4884" max="4887" width="7" style="91" customWidth="1"/>
    <col min="4888" max="4888" width="8.42578125" style="91" customWidth="1"/>
    <col min="4889" max="4890" width="9.28515625" style="91" customWidth="1"/>
    <col min="4891" max="5112" width="8.85546875" style="91"/>
    <col min="5113" max="5113" width="5.7109375" style="91" customWidth="1"/>
    <col min="5114" max="5114" width="13.42578125" style="91" customWidth="1"/>
    <col min="5115" max="5121" width="5.85546875" style="91" customWidth="1"/>
    <col min="5122" max="5126" width="6.7109375" style="91" customWidth="1"/>
    <col min="5127" max="5127" width="9.42578125" style="91" customWidth="1"/>
    <col min="5128" max="5128" width="5.7109375" style="91" customWidth="1"/>
    <col min="5129" max="5136" width="6.7109375" style="91" customWidth="1"/>
    <col min="5137" max="5139" width="7.85546875" style="91" customWidth="1"/>
    <col min="5140" max="5143" width="7" style="91" customWidth="1"/>
    <col min="5144" max="5144" width="8.42578125" style="91" customWidth="1"/>
    <col min="5145" max="5146" width="9.28515625" style="91" customWidth="1"/>
    <col min="5147" max="5368" width="8.85546875" style="91"/>
    <col min="5369" max="5369" width="5.7109375" style="91" customWidth="1"/>
    <col min="5370" max="5370" width="13.42578125" style="91" customWidth="1"/>
    <col min="5371" max="5377" width="5.85546875" style="91" customWidth="1"/>
    <col min="5378" max="5382" width="6.7109375" style="91" customWidth="1"/>
    <col min="5383" max="5383" width="9.42578125" style="91" customWidth="1"/>
    <col min="5384" max="5384" width="5.7109375" style="91" customWidth="1"/>
    <col min="5385" max="5392" width="6.7109375" style="91" customWidth="1"/>
    <col min="5393" max="5395" width="7.85546875" style="91" customWidth="1"/>
    <col min="5396" max="5399" width="7" style="91" customWidth="1"/>
    <col min="5400" max="5400" width="8.42578125" style="91" customWidth="1"/>
    <col min="5401" max="5402" width="9.28515625" style="91" customWidth="1"/>
    <col min="5403" max="5624" width="8.85546875" style="91"/>
    <col min="5625" max="5625" width="5.7109375" style="91" customWidth="1"/>
    <col min="5626" max="5626" width="13.42578125" style="91" customWidth="1"/>
    <col min="5627" max="5633" width="5.85546875" style="91" customWidth="1"/>
    <col min="5634" max="5638" width="6.7109375" style="91" customWidth="1"/>
    <col min="5639" max="5639" width="9.42578125" style="91" customWidth="1"/>
    <col min="5640" max="5640" width="5.7109375" style="91" customWidth="1"/>
    <col min="5641" max="5648" width="6.7109375" style="91" customWidth="1"/>
    <col min="5649" max="5651" width="7.85546875" style="91" customWidth="1"/>
    <col min="5652" max="5655" width="7" style="91" customWidth="1"/>
    <col min="5656" max="5656" width="8.42578125" style="91" customWidth="1"/>
    <col min="5657" max="5658" width="9.28515625" style="91" customWidth="1"/>
    <col min="5659" max="5880" width="8.85546875" style="91"/>
    <col min="5881" max="5881" width="5.7109375" style="91" customWidth="1"/>
    <col min="5882" max="5882" width="13.42578125" style="91" customWidth="1"/>
    <col min="5883" max="5889" width="5.85546875" style="91" customWidth="1"/>
    <col min="5890" max="5894" width="6.7109375" style="91" customWidth="1"/>
    <col min="5895" max="5895" width="9.42578125" style="91" customWidth="1"/>
    <col min="5896" max="5896" width="5.7109375" style="91" customWidth="1"/>
    <col min="5897" max="5904" width="6.7109375" style="91" customWidth="1"/>
    <col min="5905" max="5907" width="7.85546875" style="91" customWidth="1"/>
    <col min="5908" max="5911" width="7" style="91" customWidth="1"/>
    <col min="5912" max="5912" width="8.42578125" style="91" customWidth="1"/>
    <col min="5913" max="5914" width="9.28515625" style="91" customWidth="1"/>
    <col min="5915" max="6136" width="8.85546875" style="91"/>
    <col min="6137" max="6137" width="5.7109375" style="91" customWidth="1"/>
    <col min="6138" max="6138" width="13.42578125" style="91" customWidth="1"/>
    <col min="6139" max="6145" width="5.85546875" style="91" customWidth="1"/>
    <col min="6146" max="6150" width="6.7109375" style="91" customWidth="1"/>
    <col min="6151" max="6151" width="9.42578125" style="91" customWidth="1"/>
    <col min="6152" max="6152" width="5.7109375" style="91" customWidth="1"/>
    <col min="6153" max="6160" width="6.7109375" style="91" customWidth="1"/>
    <col min="6161" max="6163" width="7.85546875" style="91" customWidth="1"/>
    <col min="6164" max="6167" width="7" style="91" customWidth="1"/>
    <col min="6168" max="6168" width="8.42578125" style="91" customWidth="1"/>
    <col min="6169" max="6170" width="9.28515625" style="91" customWidth="1"/>
    <col min="6171" max="6392" width="8.85546875" style="91"/>
    <col min="6393" max="6393" width="5.7109375" style="91" customWidth="1"/>
    <col min="6394" max="6394" width="13.42578125" style="91" customWidth="1"/>
    <col min="6395" max="6401" width="5.85546875" style="91" customWidth="1"/>
    <col min="6402" max="6406" width="6.7109375" style="91" customWidth="1"/>
    <col min="6407" max="6407" width="9.42578125" style="91" customWidth="1"/>
    <col min="6408" max="6408" width="5.7109375" style="91" customWidth="1"/>
    <col min="6409" max="6416" width="6.7109375" style="91" customWidth="1"/>
    <col min="6417" max="6419" width="7.85546875" style="91" customWidth="1"/>
    <col min="6420" max="6423" width="7" style="91" customWidth="1"/>
    <col min="6424" max="6424" width="8.42578125" style="91" customWidth="1"/>
    <col min="6425" max="6426" width="9.28515625" style="91" customWidth="1"/>
    <col min="6427" max="6648" width="8.85546875" style="91"/>
    <col min="6649" max="6649" width="5.7109375" style="91" customWidth="1"/>
    <col min="6650" max="6650" width="13.42578125" style="91" customWidth="1"/>
    <col min="6651" max="6657" width="5.85546875" style="91" customWidth="1"/>
    <col min="6658" max="6662" width="6.7109375" style="91" customWidth="1"/>
    <col min="6663" max="6663" width="9.42578125" style="91" customWidth="1"/>
    <col min="6664" max="6664" width="5.7109375" style="91" customWidth="1"/>
    <col min="6665" max="6672" width="6.7109375" style="91" customWidth="1"/>
    <col min="6673" max="6675" width="7.85546875" style="91" customWidth="1"/>
    <col min="6676" max="6679" width="7" style="91" customWidth="1"/>
    <col min="6680" max="6680" width="8.42578125" style="91" customWidth="1"/>
    <col min="6681" max="6682" width="9.28515625" style="91" customWidth="1"/>
    <col min="6683" max="6904" width="8.85546875" style="91"/>
    <col min="6905" max="6905" width="5.7109375" style="91" customWidth="1"/>
    <col min="6906" max="6906" width="13.42578125" style="91" customWidth="1"/>
    <col min="6907" max="6913" width="5.85546875" style="91" customWidth="1"/>
    <col min="6914" max="6918" width="6.7109375" style="91" customWidth="1"/>
    <col min="6919" max="6919" width="9.42578125" style="91" customWidth="1"/>
    <col min="6920" max="6920" width="5.7109375" style="91" customWidth="1"/>
    <col min="6921" max="6928" width="6.7109375" style="91" customWidth="1"/>
    <col min="6929" max="6931" width="7.85546875" style="91" customWidth="1"/>
    <col min="6932" max="6935" width="7" style="91" customWidth="1"/>
    <col min="6936" max="6936" width="8.42578125" style="91" customWidth="1"/>
    <col min="6937" max="6938" width="9.28515625" style="91" customWidth="1"/>
    <col min="6939" max="7160" width="8.85546875" style="91"/>
    <col min="7161" max="7161" width="5.7109375" style="91" customWidth="1"/>
    <col min="7162" max="7162" width="13.42578125" style="91" customWidth="1"/>
    <col min="7163" max="7169" width="5.85546875" style="91" customWidth="1"/>
    <col min="7170" max="7174" width="6.7109375" style="91" customWidth="1"/>
    <col min="7175" max="7175" width="9.42578125" style="91" customWidth="1"/>
    <col min="7176" max="7176" width="5.7109375" style="91" customWidth="1"/>
    <col min="7177" max="7184" width="6.7109375" style="91" customWidth="1"/>
    <col min="7185" max="7187" width="7.85546875" style="91" customWidth="1"/>
    <col min="7188" max="7191" width="7" style="91" customWidth="1"/>
    <col min="7192" max="7192" width="8.42578125" style="91" customWidth="1"/>
    <col min="7193" max="7194" width="9.28515625" style="91" customWidth="1"/>
    <col min="7195" max="7416" width="8.85546875" style="91"/>
    <col min="7417" max="7417" width="5.7109375" style="91" customWidth="1"/>
    <col min="7418" max="7418" width="13.42578125" style="91" customWidth="1"/>
    <col min="7419" max="7425" width="5.85546875" style="91" customWidth="1"/>
    <col min="7426" max="7430" width="6.7109375" style="91" customWidth="1"/>
    <col min="7431" max="7431" width="9.42578125" style="91" customWidth="1"/>
    <col min="7432" max="7432" width="5.7109375" style="91" customWidth="1"/>
    <col min="7433" max="7440" width="6.7109375" style="91" customWidth="1"/>
    <col min="7441" max="7443" width="7.85546875" style="91" customWidth="1"/>
    <col min="7444" max="7447" width="7" style="91" customWidth="1"/>
    <col min="7448" max="7448" width="8.42578125" style="91" customWidth="1"/>
    <col min="7449" max="7450" width="9.28515625" style="91" customWidth="1"/>
    <col min="7451" max="7672" width="8.85546875" style="91"/>
    <col min="7673" max="7673" width="5.7109375" style="91" customWidth="1"/>
    <col min="7674" max="7674" width="13.42578125" style="91" customWidth="1"/>
    <col min="7675" max="7681" width="5.85546875" style="91" customWidth="1"/>
    <col min="7682" max="7686" width="6.7109375" style="91" customWidth="1"/>
    <col min="7687" max="7687" width="9.42578125" style="91" customWidth="1"/>
    <col min="7688" max="7688" width="5.7109375" style="91" customWidth="1"/>
    <col min="7689" max="7696" width="6.7109375" style="91" customWidth="1"/>
    <col min="7697" max="7699" width="7.85546875" style="91" customWidth="1"/>
    <col min="7700" max="7703" width="7" style="91" customWidth="1"/>
    <col min="7704" max="7704" width="8.42578125" style="91" customWidth="1"/>
    <col min="7705" max="7706" width="9.28515625" style="91" customWidth="1"/>
    <col min="7707" max="7928" width="8.85546875" style="91"/>
    <col min="7929" max="7929" width="5.7109375" style="91" customWidth="1"/>
    <col min="7930" max="7930" width="13.42578125" style="91" customWidth="1"/>
    <col min="7931" max="7937" width="5.85546875" style="91" customWidth="1"/>
    <col min="7938" max="7942" width="6.7109375" style="91" customWidth="1"/>
    <col min="7943" max="7943" width="9.42578125" style="91" customWidth="1"/>
    <col min="7944" max="7944" width="5.7109375" style="91" customWidth="1"/>
    <col min="7945" max="7952" width="6.7109375" style="91" customWidth="1"/>
    <col min="7953" max="7955" width="7.85546875" style="91" customWidth="1"/>
    <col min="7956" max="7959" width="7" style="91" customWidth="1"/>
    <col min="7960" max="7960" width="8.42578125" style="91" customWidth="1"/>
    <col min="7961" max="7962" width="9.28515625" style="91" customWidth="1"/>
    <col min="7963" max="8184" width="8.85546875" style="91"/>
    <col min="8185" max="8185" width="5.7109375" style="91" customWidth="1"/>
    <col min="8186" max="8186" width="13.42578125" style="91" customWidth="1"/>
    <col min="8187" max="8193" width="5.85546875" style="91" customWidth="1"/>
    <col min="8194" max="8198" width="6.7109375" style="91" customWidth="1"/>
    <col min="8199" max="8199" width="9.42578125" style="91" customWidth="1"/>
    <col min="8200" max="8200" width="5.7109375" style="91" customWidth="1"/>
    <col min="8201" max="8208" width="6.7109375" style="91" customWidth="1"/>
    <col min="8209" max="8211" width="7.85546875" style="91" customWidth="1"/>
    <col min="8212" max="8215" width="7" style="91" customWidth="1"/>
    <col min="8216" max="8216" width="8.42578125" style="91" customWidth="1"/>
    <col min="8217" max="8218" width="9.28515625" style="91" customWidth="1"/>
    <col min="8219" max="8440" width="8.85546875" style="91"/>
    <col min="8441" max="8441" width="5.7109375" style="91" customWidth="1"/>
    <col min="8442" max="8442" width="13.42578125" style="91" customWidth="1"/>
    <col min="8443" max="8449" width="5.85546875" style="91" customWidth="1"/>
    <col min="8450" max="8454" width="6.7109375" style="91" customWidth="1"/>
    <col min="8455" max="8455" width="9.42578125" style="91" customWidth="1"/>
    <col min="8456" max="8456" width="5.7109375" style="91" customWidth="1"/>
    <col min="8457" max="8464" width="6.7109375" style="91" customWidth="1"/>
    <col min="8465" max="8467" width="7.85546875" style="91" customWidth="1"/>
    <col min="8468" max="8471" width="7" style="91" customWidth="1"/>
    <col min="8472" max="8472" width="8.42578125" style="91" customWidth="1"/>
    <col min="8473" max="8474" width="9.28515625" style="91" customWidth="1"/>
    <col min="8475" max="8696" width="8.85546875" style="91"/>
    <col min="8697" max="8697" width="5.7109375" style="91" customWidth="1"/>
    <col min="8698" max="8698" width="13.42578125" style="91" customWidth="1"/>
    <col min="8699" max="8705" width="5.85546875" style="91" customWidth="1"/>
    <col min="8706" max="8710" width="6.7109375" style="91" customWidth="1"/>
    <col min="8711" max="8711" width="9.42578125" style="91" customWidth="1"/>
    <col min="8712" max="8712" width="5.7109375" style="91" customWidth="1"/>
    <col min="8713" max="8720" width="6.7109375" style="91" customWidth="1"/>
    <col min="8721" max="8723" width="7.85546875" style="91" customWidth="1"/>
    <col min="8724" max="8727" width="7" style="91" customWidth="1"/>
    <col min="8728" max="8728" width="8.42578125" style="91" customWidth="1"/>
    <col min="8729" max="8730" width="9.28515625" style="91" customWidth="1"/>
    <col min="8731" max="8952" width="8.85546875" style="91"/>
    <col min="8953" max="8953" width="5.7109375" style="91" customWidth="1"/>
    <col min="8954" max="8954" width="13.42578125" style="91" customWidth="1"/>
    <col min="8955" max="8961" width="5.85546875" style="91" customWidth="1"/>
    <col min="8962" max="8966" width="6.7109375" style="91" customWidth="1"/>
    <col min="8967" max="8967" width="9.42578125" style="91" customWidth="1"/>
    <col min="8968" max="8968" width="5.7109375" style="91" customWidth="1"/>
    <col min="8969" max="8976" width="6.7109375" style="91" customWidth="1"/>
    <col min="8977" max="8979" width="7.85546875" style="91" customWidth="1"/>
    <col min="8980" max="8983" width="7" style="91" customWidth="1"/>
    <col min="8984" max="8984" width="8.42578125" style="91" customWidth="1"/>
    <col min="8985" max="8986" width="9.28515625" style="91" customWidth="1"/>
    <col min="8987" max="9208" width="8.85546875" style="91"/>
    <col min="9209" max="9209" width="5.7109375" style="91" customWidth="1"/>
    <col min="9210" max="9210" width="13.42578125" style="91" customWidth="1"/>
    <col min="9211" max="9217" width="5.85546875" style="91" customWidth="1"/>
    <col min="9218" max="9222" width="6.7109375" style="91" customWidth="1"/>
    <col min="9223" max="9223" width="9.42578125" style="91" customWidth="1"/>
    <col min="9224" max="9224" width="5.7109375" style="91" customWidth="1"/>
    <col min="9225" max="9232" width="6.7109375" style="91" customWidth="1"/>
    <col min="9233" max="9235" width="7.85546875" style="91" customWidth="1"/>
    <col min="9236" max="9239" width="7" style="91" customWidth="1"/>
    <col min="9240" max="9240" width="8.42578125" style="91" customWidth="1"/>
    <col min="9241" max="9242" width="9.28515625" style="91" customWidth="1"/>
    <col min="9243" max="9464" width="8.85546875" style="91"/>
    <col min="9465" max="9465" width="5.7109375" style="91" customWidth="1"/>
    <col min="9466" max="9466" width="13.42578125" style="91" customWidth="1"/>
    <col min="9467" max="9473" width="5.85546875" style="91" customWidth="1"/>
    <col min="9474" max="9478" width="6.7109375" style="91" customWidth="1"/>
    <col min="9479" max="9479" width="9.42578125" style="91" customWidth="1"/>
    <col min="9480" max="9480" width="5.7109375" style="91" customWidth="1"/>
    <col min="9481" max="9488" width="6.7109375" style="91" customWidth="1"/>
    <col min="9489" max="9491" width="7.85546875" style="91" customWidth="1"/>
    <col min="9492" max="9495" width="7" style="91" customWidth="1"/>
    <col min="9496" max="9496" width="8.42578125" style="91" customWidth="1"/>
    <col min="9497" max="9498" width="9.28515625" style="91" customWidth="1"/>
    <col min="9499" max="9720" width="8.85546875" style="91"/>
    <col min="9721" max="9721" width="5.7109375" style="91" customWidth="1"/>
    <col min="9722" max="9722" width="13.42578125" style="91" customWidth="1"/>
    <col min="9723" max="9729" width="5.85546875" style="91" customWidth="1"/>
    <col min="9730" max="9734" width="6.7109375" style="91" customWidth="1"/>
    <col min="9735" max="9735" width="9.42578125" style="91" customWidth="1"/>
    <col min="9736" max="9736" width="5.7109375" style="91" customWidth="1"/>
    <col min="9737" max="9744" width="6.7109375" style="91" customWidth="1"/>
    <col min="9745" max="9747" width="7.85546875" style="91" customWidth="1"/>
    <col min="9748" max="9751" width="7" style="91" customWidth="1"/>
    <col min="9752" max="9752" width="8.42578125" style="91" customWidth="1"/>
    <col min="9753" max="9754" width="9.28515625" style="91" customWidth="1"/>
    <col min="9755" max="9976" width="8.85546875" style="91"/>
    <col min="9977" max="9977" width="5.7109375" style="91" customWidth="1"/>
    <col min="9978" max="9978" width="13.42578125" style="91" customWidth="1"/>
    <col min="9979" max="9985" width="5.85546875" style="91" customWidth="1"/>
    <col min="9986" max="9990" width="6.7109375" style="91" customWidth="1"/>
    <col min="9991" max="9991" width="9.42578125" style="91" customWidth="1"/>
    <col min="9992" max="9992" width="5.7109375" style="91" customWidth="1"/>
    <col min="9993" max="10000" width="6.7109375" style="91" customWidth="1"/>
    <col min="10001" max="10003" width="7.85546875" style="91" customWidth="1"/>
    <col min="10004" max="10007" width="7" style="91" customWidth="1"/>
    <col min="10008" max="10008" width="8.42578125" style="91" customWidth="1"/>
    <col min="10009" max="10010" width="9.28515625" style="91" customWidth="1"/>
    <col min="10011" max="10232" width="8.85546875" style="91"/>
    <col min="10233" max="10233" width="5.7109375" style="91" customWidth="1"/>
    <col min="10234" max="10234" width="13.42578125" style="91" customWidth="1"/>
    <col min="10235" max="10241" width="5.85546875" style="91" customWidth="1"/>
    <col min="10242" max="10246" width="6.7109375" style="91" customWidth="1"/>
    <col min="10247" max="10247" width="9.42578125" style="91" customWidth="1"/>
    <col min="10248" max="10248" width="5.7109375" style="91" customWidth="1"/>
    <col min="10249" max="10256" width="6.7109375" style="91" customWidth="1"/>
    <col min="10257" max="10259" width="7.85546875" style="91" customWidth="1"/>
    <col min="10260" max="10263" width="7" style="91" customWidth="1"/>
    <col min="10264" max="10264" width="8.42578125" style="91" customWidth="1"/>
    <col min="10265" max="10266" width="9.28515625" style="91" customWidth="1"/>
    <col min="10267" max="10488" width="8.85546875" style="91"/>
    <col min="10489" max="10489" width="5.7109375" style="91" customWidth="1"/>
    <col min="10490" max="10490" width="13.42578125" style="91" customWidth="1"/>
    <col min="10491" max="10497" width="5.85546875" style="91" customWidth="1"/>
    <col min="10498" max="10502" width="6.7109375" style="91" customWidth="1"/>
    <col min="10503" max="10503" width="9.42578125" style="91" customWidth="1"/>
    <col min="10504" max="10504" width="5.7109375" style="91" customWidth="1"/>
    <col min="10505" max="10512" width="6.7109375" style="91" customWidth="1"/>
    <col min="10513" max="10515" width="7.85546875" style="91" customWidth="1"/>
    <col min="10516" max="10519" width="7" style="91" customWidth="1"/>
    <col min="10520" max="10520" width="8.42578125" style="91" customWidth="1"/>
    <col min="10521" max="10522" width="9.28515625" style="91" customWidth="1"/>
    <col min="10523" max="10744" width="8.85546875" style="91"/>
    <col min="10745" max="10745" width="5.7109375" style="91" customWidth="1"/>
    <col min="10746" max="10746" width="13.42578125" style="91" customWidth="1"/>
    <col min="10747" max="10753" width="5.85546875" style="91" customWidth="1"/>
    <col min="10754" max="10758" width="6.7109375" style="91" customWidth="1"/>
    <col min="10759" max="10759" width="9.42578125" style="91" customWidth="1"/>
    <col min="10760" max="10760" width="5.7109375" style="91" customWidth="1"/>
    <col min="10761" max="10768" width="6.7109375" style="91" customWidth="1"/>
    <col min="10769" max="10771" width="7.85546875" style="91" customWidth="1"/>
    <col min="10772" max="10775" width="7" style="91" customWidth="1"/>
    <col min="10776" max="10776" width="8.42578125" style="91" customWidth="1"/>
    <col min="10777" max="10778" width="9.28515625" style="91" customWidth="1"/>
    <col min="10779" max="11000" width="8.85546875" style="91"/>
    <col min="11001" max="11001" width="5.7109375" style="91" customWidth="1"/>
    <col min="11002" max="11002" width="13.42578125" style="91" customWidth="1"/>
    <col min="11003" max="11009" width="5.85546875" style="91" customWidth="1"/>
    <col min="11010" max="11014" width="6.7109375" style="91" customWidth="1"/>
    <col min="11015" max="11015" width="9.42578125" style="91" customWidth="1"/>
    <col min="11016" max="11016" width="5.7109375" style="91" customWidth="1"/>
    <col min="11017" max="11024" width="6.7109375" style="91" customWidth="1"/>
    <col min="11025" max="11027" width="7.85546875" style="91" customWidth="1"/>
    <col min="11028" max="11031" width="7" style="91" customWidth="1"/>
    <col min="11032" max="11032" width="8.42578125" style="91" customWidth="1"/>
    <col min="11033" max="11034" width="9.28515625" style="91" customWidth="1"/>
    <col min="11035" max="11256" width="8.85546875" style="91"/>
    <col min="11257" max="11257" width="5.7109375" style="91" customWidth="1"/>
    <col min="11258" max="11258" width="13.42578125" style="91" customWidth="1"/>
    <col min="11259" max="11265" width="5.85546875" style="91" customWidth="1"/>
    <col min="11266" max="11270" width="6.7109375" style="91" customWidth="1"/>
    <col min="11271" max="11271" width="9.42578125" style="91" customWidth="1"/>
    <col min="11272" max="11272" width="5.7109375" style="91" customWidth="1"/>
    <col min="11273" max="11280" width="6.7109375" style="91" customWidth="1"/>
    <col min="11281" max="11283" width="7.85546875" style="91" customWidth="1"/>
    <col min="11284" max="11287" width="7" style="91" customWidth="1"/>
    <col min="11288" max="11288" width="8.42578125" style="91" customWidth="1"/>
    <col min="11289" max="11290" width="9.28515625" style="91" customWidth="1"/>
    <col min="11291" max="11512" width="8.85546875" style="91"/>
    <col min="11513" max="11513" width="5.7109375" style="91" customWidth="1"/>
    <col min="11514" max="11514" width="13.42578125" style="91" customWidth="1"/>
    <col min="11515" max="11521" width="5.85546875" style="91" customWidth="1"/>
    <col min="11522" max="11526" width="6.7109375" style="91" customWidth="1"/>
    <col min="11527" max="11527" width="9.42578125" style="91" customWidth="1"/>
    <col min="11528" max="11528" width="5.7109375" style="91" customWidth="1"/>
    <col min="11529" max="11536" width="6.7109375" style="91" customWidth="1"/>
    <col min="11537" max="11539" width="7.85546875" style="91" customWidth="1"/>
    <col min="11540" max="11543" width="7" style="91" customWidth="1"/>
    <col min="11544" max="11544" width="8.42578125" style="91" customWidth="1"/>
    <col min="11545" max="11546" width="9.28515625" style="91" customWidth="1"/>
    <col min="11547" max="11768" width="8.85546875" style="91"/>
    <col min="11769" max="11769" width="5.7109375" style="91" customWidth="1"/>
    <col min="11770" max="11770" width="13.42578125" style="91" customWidth="1"/>
    <col min="11771" max="11777" width="5.85546875" style="91" customWidth="1"/>
    <col min="11778" max="11782" width="6.7109375" style="91" customWidth="1"/>
    <col min="11783" max="11783" width="9.42578125" style="91" customWidth="1"/>
    <col min="11784" max="11784" width="5.7109375" style="91" customWidth="1"/>
    <col min="11785" max="11792" width="6.7109375" style="91" customWidth="1"/>
    <col min="11793" max="11795" width="7.85546875" style="91" customWidth="1"/>
    <col min="11796" max="11799" width="7" style="91" customWidth="1"/>
    <col min="11800" max="11800" width="8.42578125" style="91" customWidth="1"/>
    <col min="11801" max="11802" width="9.28515625" style="91" customWidth="1"/>
    <col min="11803" max="12024" width="8.85546875" style="91"/>
    <col min="12025" max="12025" width="5.7109375" style="91" customWidth="1"/>
    <col min="12026" max="12026" width="13.42578125" style="91" customWidth="1"/>
    <col min="12027" max="12033" width="5.85546875" style="91" customWidth="1"/>
    <col min="12034" max="12038" width="6.7109375" style="91" customWidth="1"/>
    <col min="12039" max="12039" width="9.42578125" style="91" customWidth="1"/>
    <col min="12040" max="12040" width="5.7109375" style="91" customWidth="1"/>
    <col min="12041" max="12048" width="6.7109375" style="91" customWidth="1"/>
    <col min="12049" max="12051" width="7.85546875" style="91" customWidth="1"/>
    <col min="12052" max="12055" width="7" style="91" customWidth="1"/>
    <col min="12056" max="12056" width="8.42578125" style="91" customWidth="1"/>
    <col min="12057" max="12058" width="9.28515625" style="91" customWidth="1"/>
    <col min="12059" max="12280" width="8.85546875" style="91"/>
    <col min="12281" max="12281" width="5.7109375" style="91" customWidth="1"/>
    <col min="12282" max="12282" width="13.42578125" style="91" customWidth="1"/>
    <col min="12283" max="12289" width="5.85546875" style="91" customWidth="1"/>
    <col min="12290" max="12294" width="6.7109375" style="91" customWidth="1"/>
    <col min="12295" max="12295" width="9.42578125" style="91" customWidth="1"/>
    <col min="12296" max="12296" width="5.7109375" style="91" customWidth="1"/>
    <col min="12297" max="12304" width="6.7109375" style="91" customWidth="1"/>
    <col min="12305" max="12307" width="7.85546875" style="91" customWidth="1"/>
    <col min="12308" max="12311" width="7" style="91" customWidth="1"/>
    <col min="12312" max="12312" width="8.42578125" style="91" customWidth="1"/>
    <col min="12313" max="12314" width="9.28515625" style="91" customWidth="1"/>
    <col min="12315" max="12536" width="8.85546875" style="91"/>
    <col min="12537" max="12537" width="5.7109375" style="91" customWidth="1"/>
    <col min="12538" max="12538" width="13.42578125" style="91" customWidth="1"/>
    <col min="12539" max="12545" width="5.85546875" style="91" customWidth="1"/>
    <col min="12546" max="12550" width="6.7109375" style="91" customWidth="1"/>
    <col min="12551" max="12551" width="9.42578125" style="91" customWidth="1"/>
    <col min="12552" max="12552" width="5.7109375" style="91" customWidth="1"/>
    <col min="12553" max="12560" width="6.7109375" style="91" customWidth="1"/>
    <col min="12561" max="12563" width="7.85546875" style="91" customWidth="1"/>
    <col min="12564" max="12567" width="7" style="91" customWidth="1"/>
    <col min="12568" max="12568" width="8.42578125" style="91" customWidth="1"/>
    <col min="12569" max="12570" width="9.28515625" style="91" customWidth="1"/>
    <col min="12571" max="12792" width="8.85546875" style="91"/>
    <col min="12793" max="12793" width="5.7109375" style="91" customWidth="1"/>
    <col min="12794" max="12794" width="13.42578125" style="91" customWidth="1"/>
    <col min="12795" max="12801" width="5.85546875" style="91" customWidth="1"/>
    <col min="12802" max="12806" width="6.7109375" style="91" customWidth="1"/>
    <col min="12807" max="12807" width="9.42578125" style="91" customWidth="1"/>
    <col min="12808" max="12808" width="5.7109375" style="91" customWidth="1"/>
    <col min="12809" max="12816" width="6.7109375" style="91" customWidth="1"/>
    <col min="12817" max="12819" width="7.85546875" style="91" customWidth="1"/>
    <col min="12820" max="12823" width="7" style="91" customWidth="1"/>
    <col min="12824" max="12824" width="8.42578125" style="91" customWidth="1"/>
    <col min="12825" max="12826" width="9.28515625" style="91" customWidth="1"/>
    <col min="12827" max="13048" width="8.85546875" style="91"/>
    <col min="13049" max="13049" width="5.7109375" style="91" customWidth="1"/>
    <col min="13050" max="13050" width="13.42578125" style="91" customWidth="1"/>
    <col min="13051" max="13057" width="5.85546875" style="91" customWidth="1"/>
    <col min="13058" max="13062" width="6.7109375" style="91" customWidth="1"/>
    <col min="13063" max="13063" width="9.42578125" style="91" customWidth="1"/>
    <col min="13064" max="13064" width="5.7109375" style="91" customWidth="1"/>
    <col min="13065" max="13072" width="6.7109375" style="91" customWidth="1"/>
    <col min="13073" max="13075" width="7.85546875" style="91" customWidth="1"/>
    <col min="13076" max="13079" width="7" style="91" customWidth="1"/>
    <col min="13080" max="13080" width="8.42578125" style="91" customWidth="1"/>
    <col min="13081" max="13082" width="9.28515625" style="91" customWidth="1"/>
    <col min="13083" max="13304" width="8.85546875" style="91"/>
    <col min="13305" max="13305" width="5.7109375" style="91" customWidth="1"/>
    <col min="13306" max="13306" width="13.42578125" style="91" customWidth="1"/>
    <col min="13307" max="13313" width="5.85546875" style="91" customWidth="1"/>
    <col min="13314" max="13318" width="6.7109375" style="91" customWidth="1"/>
    <col min="13319" max="13319" width="9.42578125" style="91" customWidth="1"/>
    <col min="13320" max="13320" width="5.7109375" style="91" customWidth="1"/>
    <col min="13321" max="13328" width="6.7109375" style="91" customWidth="1"/>
    <col min="13329" max="13331" width="7.85546875" style="91" customWidth="1"/>
    <col min="13332" max="13335" width="7" style="91" customWidth="1"/>
    <col min="13336" max="13336" width="8.42578125" style="91" customWidth="1"/>
    <col min="13337" max="13338" width="9.28515625" style="91" customWidth="1"/>
    <col min="13339" max="13560" width="8.85546875" style="91"/>
    <col min="13561" max="13561" width="5.7109375" style="91" customWidth="1"/>
    <col min="13562" max="13562" width="13.42578125" style="91" customWidth="1"/>
    <col min="13563" max="13569" width="5.85546875" style="91" customWidth="1"/>
    <col min="13570" max="13574" width="6.7109375" style="91" customWidth="1"/>
    <col min="13575" max="13575" width="9.42578125" style="91" customWidth="1"/>
    <col min="13576" max="13576" width="5.7109375" style="91" customWidth="1"/>
    <col min="13577" max="13584" width="6.7109375" style="91" customWidth="1"/>
    <col min="13585" max="13587" width="7.85546875" style="91" customWidth="1"/>
    <col min="13588" max="13591" width="7" style="91" customWidth="1"/>
    <col min="13592" max="13592" width="8.42578125" style="91" customWidth="1"/>
    <col min="13593" max="13594" width="9.28515625" style="91" customWidth="1"/>
    <col min="13595" max="13816" width="8.85546875" style="91"/>
    <col min="13817" max="13817" width="5.7109375" style="91" customWidth="1"/>
    <col min="13818" max="13818" width="13.42578125" style="91" customWidth="1"/>
    <col min="13819" max="13825" width="5.85546875" style="91" customWidth="1"/>
    <col min="13826" max="13830" width="6.7109375" style="91" customWidth="1"/>
    <col min="13831" max="13831" width="9.42578125" style="91" customWidth="1"/>
    <col min="13832" max="13832" width="5.7109375" style="91" customWidth="1"/>
    <col min="13833" max="13840" width="6.7109375" style="91" customWidth="1"/>
    <col min="13841" max="13843" width="7.85546875" style="91" customWidth="1"/>
    <col min="13844" max="13847" width="7" style="91" customWidth="1"/>
    <col min="13848" max="13848" width="8.42578125" style="91" customWidth="1"/>
    <col min="13849" max="13850" width="9.28515625" style="91" customWidth="1"/>
    <col min="13851" max="14072" width="8.85546875" style="91"/>
    <col min="14073" max="14073" width="5.7109375" style="91" customWidth="1"/>
    <col min="14074" max="14074" width="13.42578125" style="91" customWidth="1"/>
    <col min="14075" max="14081" width="5.85546875" style="91" customWidth="1"/>
    <col min="14082" max="14086" width="6.7109375" style="91" customWidth="1"/>
    <col min="14087" max="14087" width="9.42578125" style="91" customWidth="1"/>
    <col min="14088" max="14088" width="5.7109375" style="91" customWidth="1"/>
    <col min="14089" max="14096" width="6.7109375" style="91" customWidth="1"/>
    <col min="14097" max="14099" width="7.85546875" style="91" customWidth="1"/>
    <col min="14100" max="14103" width="7" style="91" customWidth="1"/>
    <col min="14104" max="14104" width="8.42578125" style="91" customWidth="1"/>
    <col min="14105" max="14106" width="9.28515625" style="91" customWidth="1"/>
    <col min="14107" max="14328" width="8.85546875" style="91"/>
    <col min="14329" max="14329" width="5.7109375" style="91" customWidth="1"/>
    <col min="14330" max="14330" width="13.42578125" style="91" customWidth="1"/>
    <col min="14331" max="14337" width="5.85546875" style="91" customWidth="1"/>
    <col min="14338" max="14342" width="6.7109375" style="91" customWidth="1"/>
    <col min="14343" max="14343" width="9.42578125" style="91" customWidth="1"/>
    <col min="14344" max="14344" width="5.7109375" style="91" customWidth="1"/>
    <col min="14345" max="14352" width="6.7109375" style="91" customWidth="1"/>
    <col min="14353" max="14355" width="7.85546875" style="91" customWidth="1"/>
    <col min="14356" max="14359" width="7" style="91" customWidth="1"/>
    <col min="14360" max="14360" width="8.42578125" style="91" customWidth="1"/>
    <col min="14361" max="14362" width="9.28515625" style="91" customWidth="1"/>
    <col min="14363" max="14584" width="8.85546875" style="91"/>
    <col min="14585" max="14585" width="5.7109375" style="91" customWidth="1"/>
    <col min="14586" max="14586" width="13.42578125" style="91" customWidth="1"/>
    <col min="14587" max="14593" width="5.85546875" style="91" customWidth="1"/>
    <col min="14594" max="14598" width="6.7109375" style="91" customWidth="1"/>
    <col min="14599" max="14599" width="9.42578125" style="91" customWidth="1"/>
    <col min="14600" max="14600" width="5.7109375" style="91" customWidth="1"/>
    <col min="14601" max="14608" width="6.7109375" style="91" customWidth="1"/>
    <col min="14609" max="14611" width="7.85546875" style="91" customWidth="1"/>
    <col min="14612" max="14615" width="7" style="91" customWidth="1"/>
    <col min="14616" max="14616" width="8.42578125" style="91" customWidth="1"/>
    <col min="14617" max="14618" width="9.28515625" style="91" customWidth="1"/>
    <col min="14619" max="14840" width="8.85546875" style="91"/>
    <col min="14841" max="14841" width="5.7109375" style="91" customWidth="1"/>
    <col min="14842" max="14842" width="13.42578125" style="91" customWidth="1"/>
    <col min="14843" max="14849" width="5.85546875" style="91" customWidth="1"/>
    <col min="14850" max="14854" width="6.7109375" style="91" customWidth="1"/>
    <col min="14855" max="14855" width="9.42578125" style="91" customWidth="1"/>
    <col min="14856" max="14856" width="5.7109375" style="91" customWidth="1"/>
    <col min="14857" max="14864" width="6.7109375" style="91" customWidth="1"/>
    <col min="14865" max="14867" width="7.85546875" style="91" customWidth="1"/>
    <col min="14868" max="14871" width="7" style="91" customWidth="1"/>
    <col min="14872" max="14872" width="8.42578125" style="91" customWidth="1"/>
    <col min="14873" max="14874" width="9.28515625" style="91" customWidth="1"/>
    <col min="14875" max="15096" width="8.85546875" style="91"/>
    <col min="15097" max="15097" width="5.7109375" style="91" customWidth="1"/>
    <col min="15098" max="15098" width="13.42578125" style="91" customWidth="1"/>
    <col min="15099" max="15105" width="5.85546875" style="91" customWidth="1"/>
    <col min="15106" max="15110" width="6.7109375" style="91" customWidth="1"/>
    <col min="15111" max="15111" width="9.42578125" style="91" customWidth="1"/>
    <col min="15112" max="15112" width="5.7109375" style="91" customWidth="1"/>
    <col min="15113" max="15120" width="6.7109375" style="91" customWidth="1"/>
    <col min="15121" max="15123" width="7.85546875" style="91" customWidth="1"/>
    <col min="15124" max="15127" width="7" style="91" customWidth="1"/>
    <col min="15128" max="15128" width="8.42578125" style="91" customWidth="1"/>
    <col min="15129" max="15130" width="9.28515625" style="91" customWidth="1"/>
    <col min="15131" max="15352" width="8.85546875" style="91"/>
    <col min="15353" max="15353" width="5.7109375" style="91" customWidth="1"/>
    <col min="15354" max="15354" width="13.42578125" style="91" customWidth="1"/>
    <col min="15355" max="15361" width="5.85546875" style="91" customWidth="1"/>
    <col min="15362" max="15366" width="6.7109375" style="91" customWidth="1"/>
    <col min="15367" max="15367" width="9.42578125" style="91" customWidth="1"/>
    <col min="15368" max="15368" width="5.7109375" style="91" customWidth="1"/>
    <col min="15369" max="15376" width="6.7109375" style="91" customWidth="1"/>
    <col min="15377" max="15379" width="7.85546875" style="91" customWidth="1"/>
    <col min="15380" max="15383" width="7" style="91" customWidth="1"/>
    <col min="15384" max="15384" width="8.42578125" style="91" customWidth="1"/>
    <col min="15385" max="15386" width="9.28515625" style="91" customWidth="1"/>
    <col min="15387" max="15608" width="8.85546875" style="91"/>
    <col min="15609" max="15609" width="5.7109375" style="91" customWidth="1"/>
    <col min="15610" max="15610" width="13.42578125" style="91" customWidth="1"/>
    <col min="15611" max="15617" width="5.85546875" style="91" customWidth="1"/>
    <col min="15618" max="15622" width="6.7109375" style="91" customWidth="1"/>
    <col min="15623" max="15623" width="9.42578125" style="91" customWidth="1"/>
    <col min="15624" max="15624" width="5.7109375" style="91" customWidth="1"/>
    <col min="15625" max="15632" width="6.7109375" style="91" customWidth="1"/>
    <col min="15633" max="15635" width="7.85546875" style="91" customWidth="1"/>
    <col min="15636" max="15639" width="7" style="91" customWidth="1"/>
    <col min="15640" max="15640" width="8.42578125" style="91" customWidth="1"/>
    <col min="15641" max="15642" width="9.28515625" style="91" customWidth="1"/>
    <col min="15643" max="15864" width="8.85546875" style="91"/>
    <col min="15865" max="15865" width="5.7109375" style="91" customWidth="1"/>
    <col min="15866" max="15866" width="13.42578125" style="91" customWidth="1"/>
    <col min="15867" max="15873" width="5.85546875" style="91" customWidth="1"/>
    <col min="15874" max="15878" width="6.7109375" style="91" customWidth="1"/>
    <col min="15879" max="15879" width="9.42578125" style="91" customWidth="1"/>
    <col min="15880" max="15880" width="5.7109375" style="91" customWidth="1"/>
    <col min="15881" max="15888" width="6.7109375" style="91" customWidth="1"/>
    <col min="15889" max="15891" width="7.85546875" style="91" customWidth="1"/>
    <col min="15892" max="15895" width="7" style="91" customWidth="1"/>
    <col min="15896" max="15896" width="8.42578125" style="91" customWidth="1"/>
    <col min="15897" max="15898" width="9.28515625" style="91" customWidth="1"/>
    <col min="15899" max="16120" width="8.85546875" style="91"/>
    <col min="16121" max="16121" width="5.7109375" style="91" customWidth="1"/>
    <col min="16122" max="16122" width="13.42578125" style="91" customWidth="1"/>
    <col min="16123" max="16129" width="5.85546875" style="91" customWidth="1"/>
    <col min="16130" max="16134" width="6.7109375" style="91" customWidth="1"/>
    <col min="16135" max="16135" width="9.42578125" style="91" customWidth="1"/>
    <col min="16136" max="16136" width="5.7109375" style="91" customWidth="1"/>
    <col min="16137" max="16144" width="6.7109375" style="91" customWidth="1"/>
    <col min="16145" max="16147" width="7.85546875" style="91" customWidth="1"/>
    <col min="16148" max="16151" width="7" style="91" customWidth="1"/>
    <col min="16152" max="16152" width="8.42578125" style="91" customWidth="1"/>
    <col min="16153" max="16154" width="9.28515625" style="91" customWidth="1"/>
    <col min="16155" max="16384" width="8.85546875" style="91"/>
  </cols>
  <sheetData>
    <row r="1" spans="1:71" ht="41.25" customHeight="1">
      <c r="A1" s="157"/>
      <c r="B1" s="157"/>
      <c r="C1" s="157"/>
      <c r="D1" s="356" t="s">
        <v>693</v>
      </c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157"/>
      <c r="AF1" s="157"/>
      <c r="AG1" s="157"/>
      <c r="AH1" s="157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90"/>
      <c r="BN1" s="90"/>
      <c r="BO1" s="90"/>
      <c r="BP1" s="90"/>
      <c r="BQ1" s="90"/>
      <c r="BR1" s="90"/>
      <c r="BS1" s="90"/>
    </row>
    <row r="2" spans="1:71" s="94" customFormat="1" ht="18" customHeight="1">
      <c r="A2" s="45" t="s">
        <v>182</v>
      </c>
      <c r="B2" s="86"/>
      <c r="C2" s="86"/>
      <c r="D2" s="130"/>
      <c r="E2" s="13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93"/>
      <c r="AG2" s="243"/>
      <c r="AH2" s="86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</row>
    <row r="3" spans="1:71" s="95" customFormat="1" ht="42.75" customHeight="1">
      <c r="A3" s="357" t="s">
        <v>70</v>
      </c>
      <c r="B3" s="357"/>
      <c r="C3" s="347" t="s">
        <v>17</v>
      </c>
      <c r="D3" s="373" t="s">
        <v>147</v>
      </c>
      <c r="E3" s="374"/>
      <c r="F3" s="337" t="s">
        <v>130</v>
      </c>
      <c r="G3" s="338"/>
      <c r="H3" s="338"/>
      <c r="I3" s="338"/>
      <c r="J3" s="338"/>
      <c r="K3" s="338"/>
      <c r="L3" s="338"/>
      <c r="M3" s="338"/>
      <c r="N3" s="338"/>
      <c r="O3" s="339"/>
      <c r="P3" s="355" t="s">
        <v>131</v>
      </c>
      <c r="Q3" s="355"/>
      <c r="R3" s="355"/>
      <c r="S3" s="337" t="s">
        <v>132</v>
      </c>
      <c r="T3" s="338"/>
      <c r="U3" s="338"/>
      <c r="V3" s="338"/>
      <c r="W3" s="338"/>
      <c r="X3" s="338"/>
      <c r="Y3" s="338"/>
      <c r="Z3" s="338"/>
      <c r="AA3" s="339"/>
      <c r="AB3" s="355" t="s">
        <v>221</v>
      </c>
      <c r="AC3" s="355"/>
      <c r="AD3" s="355"/>
      <c r="AE3" s="355" t="s">
        <v>133</v>
      </c>
      <c r="AF3" s="355"/>
      <c r="AG3" s="355"/>
      <c r="AH3" s="355"/>
      <c r="BS3" s="96"/>
    </row>
    <row r="4" spans="1:71" s="97" customFormat="1" ht="19.5" customHeight="1">
      <c r="A4" s="357"/>
      <c r="B4" s="357"/>
      <c r="C4" s="357"/>
      <c r="D4" s="375"/>
      <c r="E4" s="376"/>
      <c r="F4" s="360" t="s">
        <v>134</v>
      </c>
      <c r="G4" s="361"/>
      <c r="H4" s="360" t="s">
        <v>135</v>
      </c>
      <c r="I4" s="366"/>
      <c r="J4" s="360" t="s">
        <v>161</v>
      </c>
      <c r="K4" s="338"/>
      <c r="L4" s="338"/>
      <c r="M4" s="338"/>
      <c r="N4" s="338"/>
      <c r="O4" s="339"/>
      <c r="P4" s="354" t="s">
        <v>14</v>
      </c>
      <c r="Q4" s="354" t="s">
        <v>15</v>
      </c>
      <c r="R4" s="354" t="s">
        <v>13</v>
      </c>
      <c r="S4" s="337" t="s">
        <v>223</v>
      </c>
      <c r="T4" s="338"/>
      <c r="U4" s="339"/>
      <c r="V4" s="342" t="s">
        <v>153</v>
      </c>
      <c r="W4" s="343"/>
      <c r="X4" s="344"/>
      <c r="Y4" s="342" t="s">
        <v>227</v>
      </c>
      <c r="Z4" s="343"/>
      <c r="AA4" s="344"/>
      <c r="AB4" s="354" t="s">
        <v>14</v>
      </c>
      <c r="AC4" s="354" t="s">
        <v>15</v>
      </c>
      <c r="AD4" s="354" t="s">
        <v>13</v>
      </c>
      <c r="AE4" s="333" t="s">
        <v>137</v>
      </c>
      <c r="AF4" s="334"/>
      <c r="AG4" s="333" t="s">
        <v>158</v>
      </c>
      <c r="AH4" s="334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6"/>
    </row>
    <row r="5" spans="1:71" s="97" customFormat="1" ht="20.25" customHeight="1">
      <c r="A5" s="357"/>
      <c r="B5" s="357"/>
      <c r="C5" s="357"/>
      <c r="D5" s="375"/>
      <c r="E5" s="376"/>
      <c r="F5" s="362"/>
      <c r="G5" s="363"/>
      <c r="H5" s="367"/>
      <c r="I5" s="368"/>
      <c r="J5" s="367"/>
      <c r="K5" s="354" t="s">
        <v>162</v>
      </c>
      <c r="L5" s="354" t="s">
        <v>138</v>
      </c>
      <c r="M5" s="354" t="s">
        <v>139</v>
      </c>
      <c r="N5" s="354" t="s">
        <v>140</v>
      </c>
      <c r="O5" s="354" t="s">
        <v>11</v>
      </c>
      <c r="P5" s="354"/>
      <c r="Q5" s="354"/>
      <c r="R5" s="354"/>
      <c r="S5" s="345" t="s">
        <v>224</v>
      </c>
      <c r="T5" s="345" t="s">
        <v>225</v>
      </c>
      <c r="U5" s="345" t="s">
        <v>226</v>
      </c>
      <c r="V5" s="345" t="s">
        <v>235</v>
      </c>
      <c r="W5" s="345" t="s">
        <v>236</v>
      </c>
      <c r="X5" s="340" t="s">
        <v>237</v>
      </c>
      <c r="Y5" s="340" t="s">
        <v>224</v>
      </c>
      <c r="Z5" s="340" t="s">
        <v>225</v>
      </c>
      <c r="AA5" s="340" t="s">
        <v>226</v>
      </c>
      <c r="AB5" s="354"/>
      <c r="AC5" s="354"/>
      <c r="AD5" s="354"/>
      <c r="AE5" s="335"/>
      <c r="AF5" s="336"/>
      <c r="AG5" s="335"/>
      <c r="AH5" s="336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6"/>
    </row>
    <row r="6" spans="1:71" s="94" customFormat="1" ht="104.25" customHeight="1">
      <c r="A6" s="357"/>
      <c r="B6" s="357"/>
      <c r="C6" s="357"/>
      <c r="D6" s="377"/>
      <c r="E6" s="378"/>
      <c r="F6" s="364"/>
      <c r="G6" s="365"/>
      <c r="H6" s="369"/>
      <c r="I6" s="370"/>
      <c r="J6" s="369"/>
      <c r="K6" s="354"/>
      <c r="L6" s="354"/>
      <c r="M6" s="354"/>
      <c r="N6" s="354"/>
      <c r="O6" s="354"/>
      <c r="P6" s="354"/>
      <c r="Q6" s="354"/>
      <c r="R6" s="354"/>
      <c r="S6" s="346"/>
      <c r="T6" s="346"/>
      <c r="U6" s="346"/>
      <c r="V6" s="346"/>
      <c r="W6" s="346"/>
      <c r="X6" s="341"/>
      <c r="Y6" s="341"/>
      <c r="Z6" s="341"/>
      <c r="AA6" s="341"/>
      <c r="AB6" s="354"/>
      <c r="AC6" s="354"/>
      <c r="AD6" s="354"/>
      <c r="AE6" s="173" t="s">
        <v>141</v>
      </c>
      <c r="AF6" s="174" t="s">
        <v>142</v>
      </c>
      <c r="AG6" s="173" t="s">
        <v>141</v>
      </c>
      <c r="AH6" s="174" t="s">
        <v>142</v>
      </c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8"/>
    </row>
    <row r="7" spans="1:71" s="97" customFormat="1" ht="18" customHeight="1">
      <c r="A7" s="357" t="s">
        <v>10</v>
      </c>
      <c r="B7" s="357"/>
      <c r="C7" s="99" t="s">
        <v>9</v>
      </c>
      <c r="D7" s="347">
        <v>1</v>
      </c>
      <c r="E7" s="348"/>
      <c r="F7" s="358">
        <v>2</v>
      </c>
      <c r="G7" s="359"/>
      <c r="H7" s="358">
        <v>3</v>
      </c>
      <c r="I7" s="359"/>
      <c r="J7" s="215">
        <v>4</v>
      </c>
      <c r="K7" s="216">
        <v>5</v>
      </c>
      <c r="L7" s="215">
        <v>6</v>
      </c>
      <c r="M7" s="216">
        <v>7</v>
      </c>
      <c r="N7" s="215">
        <v>8</v>
      </c>
      <c r="O7" s="216">
        <v>9</v>
      </c>
      <c r="P7" s="215">
        <v>10</v>
      </c>
      <c r="Q7" s="216">
        <v>11</v>
      </c>
      <c r="R7" s="215">
        <v>12</v>
      </c>
      <c r="S7" s="216">
        <v>13</v>
      </c>
      <c r="T7" s="215">
        <v>14</v>
      </c>
      <c r="U7" s="216">
        <v>15</v>
      </c>
      <c r="V7" s="215">
        <v>16</v>
      </c>
      <c r="W7" s="216">
        <v>17</v>
      </c>
      <c r="X7" s="191">
        <v>18</v>
      </c>
      <c r="Y7" s="100">
        <v>19</v>
      </c>
      <c r="Z7" s="191">
        <v>20</v>
      </c>
      <c r="AA7" s="100">
        <v>21</v>
      </c>
      <c r="AB7" s="191">
        <v>22</v>
      </c>
      <c r="AC7" s="100">
        <v>23</v>
      </c>
      <c r="AD7" s="191">
        <v>24</v>
      </c>
      <c r="AE7" s="100">
        <v>25</v>
      </c>
      <c r="AF7" s="191">
        <v>26</v>
      </c>
      <c r="AG7" s="100">
        <v>27</v>
      </c>
      <c r="AH7" s="100">
        <v>28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</row>
    <row r="8" spans="1:71" s="94" customFormat="1" ht="18" customHeight="1">
      <c r="A8" s="371" t="s">
        <v>106</v>
      </c>
      <c r="B8" s="372"/>
      <c r="C8" s="311">
        <v>1</v>
      </c>
      <c r="D8" s="349">
        <f>+D9+D15+D22+D30+D34</f>
        <v>75</v>
      </c>
      <c r="E8" s="349"/>
      <c r="F8" s="349">
        <f t="shared" ref="F8" si="0">+F9+F15+F22+F30+F34</f>
        <v>23</v>
      </c>
      <c r="G8" s="349"/>
      <c r="H8" s="349">
        <f t="shared" ref="H8" si="1">+H9+H15+H22+H30+H34</f>
        <v>48</v>
      </c>
      <c r="I8" s="349"/>
      <c r="J8" s="312">
        <f>+J9+J15+J22+J30+J34</f>
        <v>4</v>
      </c>
      <c r="K8" s="312">
        <f t="shared" ref="K8:AH8" si="2">+K9+K15+K22+K30+K34</f>
        <v>0</v>
      </c>
      <c r="L8" s="312">
        <f t="shared" si="2"/>
        <v>0</v>
      </c>
      <c r="M8" s="312">
        <f t="shared" si="2"/>
        <v>0</v>
      </c>
      <c r="N8" s="312">
        <f t="shared" si="2"/>
        <v>0</v>
      </c>
      <c r="O8" s="312">
        <f t="shared" si="2"/>
        <v>4</v>
      </c>
      <c r="P8" s="312">
        <f t="shared" si="2"/>
        <v>73</v>
      </c>
      <c r="Q8" s="312">
        <f t="shared" si="2"/>
        <v>25</v>
      </c>
      <c r="R8" s="312">
        <f t="shared" si="2"/>
        <v>28</v>
      </c>
      <c r="S8" s="312">
        <f t="shared" si="2"/>
        <v>45</v>
      </c>
      <c r="T8" s="312">
        <f t="shared" si="2"/>
        <v>0</v>
      </c>
      <c r="U8" s="312">
        <f t="shared" si="2"/>
        <v>1</v>
      </c>
      <c r="V8" s="312">
        <f t="shared" si="2"/>
        <v>28</v>
      </c>
      <c r="W8" s="312">
        <f t="shared" si="2"/>
        <v>0</v>
      </c>
      <c r="X8" s="312">
        <f t="shared" si="2"/>
        <v>1</v>
      </c>
      <c r="Y8" s="312">
        <f t="shared" si="2"/>
        <v>0</v>
      </c>
      <c r="Z8" s="312">
        <f t="shared" si="2"/>
        <v>0</v>
      </c>
      <c r="AA8" s="312">
        <f t="shared" si="2"/>
        <v>0</v>
      </c>
      <c r="AB8" s="312"/>
      <c r="AC8" s="312"/>
      <c r="AD8" s="312"/>
      <c r="AE8" s="312">
        <f t="shared" si="2"/>
        <v>2</v>
      </c>
      <c r="AF8" s="312">
        <f t="shared" si="2"/>
        <v>25</v>
      </c>
      <c r="AG8" s="312">
        <f t="shared" si="2"/>
        <v>1</v>
      </c>
      <c r="AH8" s="312">
        <f t="shared" si="2"/>
        <v>10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</row>
    <row r="9" spans="1:71" s="94" customFormat="1" ht="18" customHeight="1">
      <c r="A9" s="352" t="s">
        <v>71</v>
      </c>
      <c r="B9" s="352"/>
      <c r="C9" s="219">
        <v>2</v>
      </c>
      <c r="D9" s="332">
        <f>SUM(D10:E14)</f>
        <v>7</v>
      </c>
      <c r="E9" s="332"/>
      <c r="F9" s="332">
        <f t="shared" ref="F9" si="3">SUM(F10:G14)</f>
        <v>3</v>
      </c>
      <c r="G9" s="332"/>
      <c r="H9" s="332">
        <f t="shared" ref="H9" si="4">SUM(H10:I14)</f>
        <v>3</v>
      </c>
      <c r="I9" s="332"/>
      <c r="J9" s="226">
        <f>SUM(J10:J14)</f>
        <v>1</v>
      </c>
      <c r="K9" s="226">
        <f t="shared" ref="K9:AH9" si="5">SUM(K10:K14)</f>
        <v>0</v>
      </c>
      <c r="L9" s="226">
        <f t="shared" si="5"/>
        <v>0</v>
      </c>
      <c r="M9" s="226">
        <f t="shared" si="5"/>
        <v>0</v>
      </c>
      <c r="N9" s="226">
        <f t="shared" si="5"/>
        <v>0</v>
      </c>
      <c r="O9" s="226">
        <f t="shared" si="5"/>
        <v>1</v>
      </c>
      <c r="P9" s="226">
        <f t="shared" si="5"/>
        <v>7</v>
      </c>
      <c r="Q9" s="226">
        <f t="shared" si="5"/>
        <v>3</v>
      </c>
      <c r="R9" s="226">
        <f t="shared" si="5"/>
        <v>3</v>
      </c>
      <c r="S9" s="226">
        <f t="shared" si="5"/>
        <v>7</v>
      </c>
      <c r="T9" s="226">
        <f t="shared" si="5"/>
        <v>0</v>
      </c>
      <c r="U9" s="226">
        <f t="shared" si="5"/>
        <v>0</v>
      </c>
      <c r="V9" s="226">
        <f t="shared" si="5"/>
        <v>0</v>
      </c>
      <c r="W9" s="226">
        <f t="shared" si="5"/>
        <v>0</v>
      </c>
      <c r="X9" s="226">
        <f t="shared" si="5"/>
        <v>0</v>
      </c>
      <c r="Y9" s="226">
        <f t="shared" si="5"/>
        <v>0</v>
      </c>
      <c r="Z9" s="226">
        <f t="shared" si="5"/>
        <v>0</v>
      </c>
      <c r="AA9" s="226">
        <f t="shared" si="5"/>
        <v>0</v>
      </c>
      <c r="AB9" s="226"/>
      <c r="AC9" s="226"/>
      <c r="AD9" s="226"/>
      <c r="AE9" s="226">
        <f t="shared" si="5"/>
        <v>0</v>
      </c>
      <c r="AF9" s="226">
        <f t="shared" si="5"/>
        <v>2</v>
      </c>
      <c r="AG9" s="226">
        <f t="shared" si="5"/>
        <v>0</v>
      </c>
      <c r="AH9" s="226">
        <f t="shared" si="5"/>
        <v>0</v>
      </c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</row>
    <row r="10" spans="1:71" s="218" customFormat="1" ht="18" customHeight="1">
      <c r="A10" s="351" t="s">
        <v>72</v>
      </c>
      <c r="B10" s="351"/>
      <c r="C10" s="217">
        <v>3</v>
      </c>
      <c r="D10" s="332">
        <f>+F10+H10+J10</f>
        <v>1</v>
      </c>
      <c r="E10" s="332"/>
      <c r="F10" s="331"/>
      <c r="G10" s="331"/>
      <c r="H10" s="331">
        <v>1</v>
      </c>
      <c r="I10" s="331"/>
      <c r="J10" s="212">
        <f>+K10+L10+M10+N10+O10</f>
        <v>0</v>
      </c>
      <c r="K10" s="212"/>
      <c r="L10" s="212"/>
      <c r="M10" s="212"/>
      <c r="N10" s="212"/>
      <c r="O10" s="212"/>
      <c r="P10" s="212">
        <v>1</v>
      </c>
      <c r="Q10" s="212"/>
      <c r="R10" s="212"/>
      <c r="S10" s="212">
        <v>1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</row>
    <row r="11" spans="1:71" s="218" customFormat="1" ht="18" customHeight="1">
      <c r="A11" s="351" t="s">
        <v>73</v>
      </c>
      <c r="B11" s="351"/>
      <c r="C11" s="217">
        <v>4</v>
      </c>
      <c r="D11" s="332">
        <f t="shared" ref="D11:D14" si="6">+F11+H11+J11</f>
        <v>1</v>
      </c>
      <c r="E11" s="332"/>
      <c r="F11" s="331"/>
      <c r="G11" s="331"/>
      <c r="H11" s="331">
        <v>1</v>
      </c>
      <c r="I11" s="331"/>
      <c r="J11" s="212">
        <f t="shared" ref="J11:J14" si="7">+K11+L11+M11+N11+O11</f>
        <v>0</v>
      </c>
      <c r="K11" s="212"/>
      <c r="L11" s="212"/>
      <c r="M11" s="212"/>
      <c r="N11" s="212"/>
      <c r="O11" s="212"/>
      <c r="P11" s="212">
        <v>1</v>
      </c>
      <c r="Q11" s="212"/>
      <c r="R11" s="212"/>
      <c r="S11" s="212">
        <v>1</v>
      </c>
      <c r="T11" s="212"/>
      <c r="U11" s="212"/>
      <c r="V11" s="212"/>
      <c r="W11" s="212"/>
      <c r="X11" s="212"/>
      <c r="Y11" s="212"/>
      <c r="Z11" s="212"/>
      <c r="AA11" s="212"/>
      <c r="AB11" s="223"/>
      <c r="AC11" s="223"/>
      <c r="AD11" s="223"/>
      <c r="AE11" s="212"/>
      <c r="AF11" s="212"/>
      <c r="AG11" s="212"/>
      <c r="AH11" s="21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</row>
    <row r="12" spans="1:71" s="218" customFormat="1" ht="18" customHeight="1">
      <c r="A12" s="351" t="s">
        <v>74</v>
      </c>
      <c r="B12" s="351"/>
      <c r="C12" s="217">
        <v>5</v>
      </c>
      <c r="D12" s="332">
        <f t="shared" si="6"/>
        <v>3</v>
      </c>
      <c r="E12" s="332"/>
      <c r="F12" s="331">
        <v>1</v>
      </c>
      <c r="G12" s="331"/>
      <c r="H12" s="331">
        <v>1</v>
      </c>
      <c r="I12" s="331"/>
      <c r="J12" s="212">
        <f t="shared" si="7"/>
        <v>1</v>
      </c>
      <c r="K12" s="212"/>
      <c r="L12" s="212"/>
      <c r="M12" s="212"/>
      <c r="N12" s="212"/>
      <c r="O12" s="212">
        <v>1</v>
      </c>
      <c r="P12" s="212">
        <v>3</v>
      </c>
      <c r="Q12" s="212">
        <v>1</v>
      </c>
      <c r="R12" s="212">
        <v>1</v>
      </c>
      <c r="S12" s="212">
        <v>3</v>
      </c>
      <c r="T12" s="212"/>
      <c r="U12" s="212"/>
      <c r="V12" s="212"/>
      <c r="W12" s="212"/>
      <c r="X12" s="212"/>
      <c r="Y12" s="212"/>
      <c r="Z12" s="212"/>
      <c r="AA12" s="212"/>
      <c r="AB12" s="223"/>
      <c r="AC12" s="222">
        <v>91</v>
      </c>
      <c r="AD12" s="223"/>
      <c r="AE12" s="212"/>
      <c r="AF12" s="212">
        <v>1</v>
      </c>
      <c r="AG12" s="212"/>
      <c r="AH12" s="21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</row>
    <row r="13" spans="1:71" s="218" customFormat="1" ht="18" customHeight="1">
      <c r="A13" s="351" t="s">
        <v>75</v>
      </c>
      <c r="B13" s="351"/>
      <c r="C13" s="217">
        <v>6</v>
      </c>
      <c r="D13" s="332">
        <f t="shared" si="6"/>
        <v>1</v>
      </c>
      <c r="E13" s="332"/>
      <c r="F13" s="331">
        <v>1</v>
      </c>
      <c r="G13" s="331"/>
      <c r="H13" s="331"/>
      <c r="I13" s="331"/>
      <c r="J13" s="212">
        <f t="shared" si="7"/>
        <v>0</v>
      </c>
      <c r="K13" s="212"/>
      <c r="L13" s="212"/>
      <c r="M13" s="212"/>
      <c r="N13" s="212"/>
      <c r="O13" s="212"/>
      <c r="P13" s="212">
        <v>1</v>
      </c>
      <c r="Q13" s="212">
        <v>1</v>
      </c>
      <c r="R13" s="212">
        <v>1</v>
      </c>
      <c r="S13" s="212">
        <v>1</v>
      </c>
      <c r="T13" s="212"/>
      <c r="U13" s="212"/>
      <c r="V13" s="212"/>
      <c r="W13" s="212"/>
      <c r="X13" s="212"/>
      <c r="Y13" s="212"/>
      <c r="Z13" s="212"/>
      <c r="AA13" s="212"/>
      <c r="AB13" s="223"/>
      <c r="AC13" s="223"/>
      <c r="AD13" s="223"/>
      <c r="AE13" s="212"/>
      <c r="AF13" s="212"/>
      <c r="AG13" s="212"/>
      <c r="AH13" s="21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</row>
    <row r="14" spans="1:71" s="218" customFormat="1" ht="18" customHeight="1">
      <c r="A14" s="351" t="s">
        <v>76</v>
      </c>
      <c r="B14" s="351"/>
      <c r="C14" s="217">
        <v>7</v>
      </c>
      <c r="D14" s="332">
        <f t="shared" si="6"/>
        <v>1</v>
      </c>
      <c r="E14" s="332"/>
      <c r="F14" s="331">
        <v>1</v>
      </c>
      <c r="G14" s="331"/>
      <c r="H14" s="331"/>
      <c r="I14" s="331"/>
      <c r="J14" s="212">
        <f t="shared" si="7"/>
        <v>0</v>
      </c>
      <c r="K14" s="212"/>
      <c r="L14" s="212"/>
      <c r="M14" s="212"/>
      <c r="N14" s="212"/>
      <c r="O14" s="212"/>
      <c r="P14" s="212">
        <v>1</v>
      </c>
      <c r="Q14" s="212">
        <v>1</v>
      </c>
      <c r="R14" s="212">
        <v>1</v>
      </c>
      <c r="S14" s="212">
        <v>1</v>
      </c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>
        <v>1</v>
      </c>
      <c r="AG14" s="212"/>
      <c r="AH14" s="21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</row>
    <row r="15" spans="1:71" s="218" customFormat="1" ht="18" customHeight="1">
      <c r="A15" s="352" t="s">
        <v>77</v>
      </c>
      <c r="B15" s="352"/>
      <c r="C15" s="219">
        <v>8</v>
      </c>
      <c r="D15" s="332">
        <f>SUM(D16:E21)</f>
        <v>11</v>
      </c>
      <c r="E15" s="332"/>
      <c r="F15" s="332">
        <f t="shared" ref="F15" si="8">SUM(F16:G21)</f>
        <v>2</v>
      </c>
      <c r="G15" s="332"/>
      <c r="H15" s="332">
        <f t="shared" ref="H15" si="9">SUM(H16:I21)</f>
        <v>9</v>
      </c>
      <c r="I15" s="332"/>
      <c r="J15" s="226">
        <f>SUM(J16:J21)</f>
        <v>0</v>
      </c>
      <c r="K15" s="226">
        <f t="shared" ref="K15:AH15" si="10">SUM(K16:K21)</f>
        <v>0</v>
      </c>
      <c r="L15" s="226">
        <f t="shared" si="10"/>
        <v>0</v>
      </c>
      <c r="M15" s="226">
        <f t="shared" si="10"/>
        <v>0</v>
      </c>
      <c r="N15" s="226">
        <f t="shared" si="10"/>
        <v>0</v>
      </c>
      <c r="O15" s="226">
        <f t="shared" si="10"/>
        <v>0</v>
      </c>
      <c r="P15" s="226">
        <f t="shared" si="10"/>
        <v>11</v>
      </c>
      <c r="Q15" s="226">
        <f t="shared" si="10"/>
        <v>2</v>
      </c>
      <c r="R15" s="226">
        <f t="shared" si="10"/>
        <v>4</v>
      </c>
      <c r="S15" s="226">
        <f t="shared" si="10"/>
        <v>8</v>
      </c>
      <c r="T15" s="226">
        <f t="shared" si="10"/>
        <v>0</v>
      </c>
      <c r="U15" s="226">
        <f t="shared" si="10"/>
        <v>0</v>
      </c>
      <c r="V15" s="226">
        <f t="shared" si="10"/>
        <v>3</v>
      </c>
      <c r="W15" s="226">
        <f t="shared" si="10"/>
        <v>0</v>
      </c>
      <c r="X15" s="226">
        <f t="shared" si="10"/>
        <v>0</v>
      </c>
      <c r="Y15" s="226">
        <f t="shared" si="10"/>
        <v>0</v>
      </c>
      <c r="Z15" s="226">
        <f t="shared" si="10"/>
        <v>0</v>
      </c>
      <c r="AA15" s="226">
        <f t="shared" si="10"/>
        <v>0</v>
      </c>
      <c r="AB15" s="226"/>
      <c r="AC15" s="226"/>
      <c r="AD15" s="226"/>
      <c r="AE15" s="226">
        <f t="shared" si="10"/>
        <v>0</v>
      </c>
      <c r="AF15" s="226">
        <f t="shared" si="10"/>
        <v>6</v>
      </c>
      <c r="AG15" s="226">
        <f t="shared" si="10"/>
        <v>0</v>
      </c>
      <c r="AH15" s="226">
        <f t="shared" si="10"/>
        <v>2</v>
      </c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</row>
    <row r="16" spans="1:71" s="218" customFormat="1" ht="18" customHeight="1">
      <c r="A16" s="351" t="s">
        <v>78</v>
      </c>
      <c r="B16" s="351"/>
      <c r="C16" s="217">
        <v>9</v>
      </c>
      <c r="D16" s="332">
        <f>+F16+H16+J16</f>
        <v>3</v>
      </c>
      <c r="E16" s="332"/>
      <c r="F16" s="331"/>
      <c r="G16" s="331"/>
      <c r="H16" s="331">
        <v>3</v>
      </c>
      <c r="I16" s="331"/>
      <c r="J16" s="212">
        <f>+K16+L16+M16+N16+O16</f>
        <v>0</v>
      </c>
      <c r="K16" s="212"/>
      <c r="L16" s="212"/>
      <c r="M16" s="212"/>
      <c r="N16" s="212"/>
      <c r="O16" s="212"/>
      <c r="P16" s="212">
        <v>3</v>
      </c>
      <c r="Q16" s="212"/>
      <c r="R16" s="212">
        <v>1</v>
      </c>
      <c r="S16" s="212">
        <v>1</v>
      </c>
      <c r="T16" s="212"/>
      <c r="U16" s="212"/>
      <c r="V16" s="212">
        <v>2</v>
      </c>
      <c r="W16" s="212"/>
      <c r="X16" s="212"/>
      <c r="Y16" s="212"/>
      <c r="Z16" s="212"/>
      <c r="AA16" s="212"/>
      <c r="AB16" s="223">
        <v>605.79999999999995</v>
      </c>
      <c r="AC16" s="223">
        <v>605.79999999999995</v>
      </c>
      <c r="AD16" s="223"/>
      <c r="AE16" s="212"/>
      <c r="AF16" s="212">
        <v>2</v>
      </c>
      <c r="AG16" s="212"/>
      <c r="AH16" s="21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</row>
    <row r="17" spans="1:71" s="218" customFormat="1" ht="18" customHeight="1">
      <c r="A17" s="351" t="s">
        <v>79</v>
      </c>
      <c r="B17" s="351"/>
      <c r="C17" s="217">
        <v>10</v>
      </c>
      <c r="D17" s="332">
        <f t="shared" ref="D17:D20" si="11">+F17+H17+J17</f>
        <v>2</v>
      </c>
      <c r="E17" s="332"/>
      <c r="F17" s="331">
        <v>1</v>
      </c>
      <c r="G17" s="331"/>
      <c r="H17" s="331">
        <v>1</v>
      </c>
      <c r="I17" s="331"/>
      <c r="J17" s="212">
        <f t="shared" ref="J17:J20" si="12">+K17+L17+M17+N17+O17</f>
        <v>0</v>
      </c>
      <c r="K17" s="212"/>
      <c r="L17" s="212"/>
      <c r="M17" s="212"/>
      <c r="N17" s="212"/>
      <c r="O17" s="212"/>
      <c r="P17" s="212">
        <v>2</v>
      </c>
      <c r="Q17" s="212">
        <v>1</v>
      </c>
      <c r="R17" s="212">
        <v>1</v>
      </c>
      <c r="S17" s="212">
        <v>1</v>
      </c>
      <c r="T17" s="212"/>
      <c r="U17" s="212"/>
      <c r="V17" s="212">
        <v>1</v>
      </c>
      <c r="W17" s="212"/>
      <c r="X17" s="212"/>
      <c r="Y17" s="212"/>
      <c r="Z17" s="212"/>
      <c r="AA17" s="212"/>
      <c r="AB17" s="223"/>
      <c r="AC17" s="222"/>
      <c r="AD17" s="222">
        <v>170</v>
      </c>
      <c r="AE17" s="212"/>
      <c r="AF17" s="212">
        <v>1</v>
      </c>
      <c r="AG17" s="212"/>
      <c r="AH17" s="21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</row>
    <row r="18" spans="1:71" s="218" customFormat="1" ht="18" customHeight="1">
      <c r="A18" s="351" t="s">
        <v>80</v>
      </c>
      <c r="B18" s="351"/>
      <c r="C18" s="217">
        <v>11</v>
      </c>
      <c r="D18" s="332">
        <f t="shared" si="11"/>
        <v>2</v>
      </c>
      <c r="E18" s="332"/>
      <c r="F18" s="331"/>
      <c r="G18" s="331"/>
      <c r="H18" s="331">
        <v>2</v>
      </c>
      <c r="I18" s="331"/>
      <c r="J18" s="212">
        <f t="shared" si="12"/>
        <v>0</v>
      </c>
      <c r="K18" s="212"/>
      <c r="L18" s="212"/>
      <c r="M18" s="212"/>
      <c r="N18" s="212"/>
      <c r="O18" s="212"/>
      <c r="P18" s="212">
        <v>2</v>
      </c>
      <c r="Q18" s="212"/>
      <c r="R18" s="212"/>
      <c r="S18" s="212">
        <v>2</v>
      </c>
      <c r="T18" s="212"/>
      <c r="U18" s="212"/>
      <c r="V18" s="212"/>
      <c r="W18" s="212"/>
      <c r="X18" s="212"/>
      <c r="Y18" s="212"/>
      <c r="Z18" s="212"/>
      <c r="AA18" s="212"/>
      <c r="AB18" s="223"/>
      <c r="AC18" s="223"/>
      <c r="AD18" s="223"/>
      <c r="AE18" s="212"/>
      <c r="AF18" s="212"/>
      <c r="AG18" s="212"/>
      <c r="AH18" s="21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</row>
    <row r="19" spans="1:71" s="218" customFormat="1" ht="18" customHeight="1">
      <c r="A19" s="351" t="s">
        <v>81</v>
      </c>
      <c r="B19" s="351"/>
      <c r="C19" s="217">
        <v>12</v>
      </c>
      <c r="D19" s="332">
        <f t="shared" si="11"/>
        <v>2</v>
      </c>
      <c r="E19" s="332"/>
      <c r="F19" s="331"/>
      <c r="G19" s="331"/>
      <c r="H19" s="331">
        <v>2</v>
      </c>
      <c r="I19" s="331"/>
      <c r="J19" s="212">
        <f t="shared" si="12"/>
        <v>0</v>
      </c>
      <c r="K19" s="212"/>
      <c r="L19" s="212"/>
      <c r="M19" s="212"/>
      <c r="N19" s="212"/>
      <c r="O19" s="212"/>
      <c r="P19" s="212">
        <v>2</v>
      </c>
      <c r="Q19" s="212"/>
      <c r="R19" s="212">
        <v>1</v>
      </c>
      <c r="S19" s="212">
        <v>2</v>
      </c>
      <c r="T19" s="212"/>
      <c r="U19" s="212"/>
      <c r="V19" s="212"/>
      <c r="W19" s="212"/>
      <c r="X19" s="212"/>
      <c r="Y19" s="212"/>
      <c r="Z19" s="212"/>
      <c r="AA19" s="212"/>
      <c r="AB19" s="223"/>
      <c r="AC19" s="223"/>
      <c r="AD19" s="223"/>
      <c r="AE19" s="212"/>
      <c r="AF19" s="212">
        <v>1</v>
      </c>
      <c r="AG19" s="212"/>
      <c r="AH19" s="21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</row>
    <row r="20" spans="1:71" s="218" customFormat="1" ht="18" customHeight="1">
      <c r="A20" s="351" t="s">
        <v>82</v>
      </c>
      <c r="B20" s="351"/>
      <c r="C20" s="217">
        <v>13</v>
      </c>
      <c r="D20" s="332">
        <f t="shared" si="11"/>
        <v>1</v>
      </c>
      <c r="E20" s="332"/>
      <c r="F20" s="331">
        <v>1</v>
      </c>
      <c r="G20" s="331"/>
      <c r="H20" s="331"/>
      <c r="I20" s="331"/>
      <c r="J20" s="212">
        <f t="shared" si="12"/>
        <v>0</v>
      </c>
      <c r="K20" s="212"/>
      <c r="L20" s="212"/>
      <c r="M20" s="212"/>
      <c r="N20" s="212"/>
      <c r="O20" s="212"/>
      <c r="P20" s="212">
        <v>1</v>
      </c>
      <c r="Q20" s="212">
        <v>1</v>
      </c>
      <c r="R20" s="212">
        <v>1</v>
      </c>
      <c r="S20" s="212">
        <v>1</v>
      </c>
      <c r="T20" s="212"/>
      <c r="U20" s="212"/>
      <c r="V20" s="212"/>
      <c r="W20" s="212"/>
      <c r="X20" s="212"/>
      <c r="Y20" s="212"/>
      <c r="Z20" s="212"/>
      <c r="AA20" s="212"/>
      <c r="AB20" s="223"/>
      <c r="AC20" s="223"/>
      <c r="AD20" s="223"/>
      <c r="AE20" s="212"/>
      <c r="AF20" s="212">
        <v>1</v>
      </c>
      <c r="AG20" s="212"/>
      <c r="AH20" s="212">
        <v>2</v>
      </c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</row>
    <row r="21" spans="1:71" s="218" customFormat="1" ht="18" customHeight="1">
      <c r="A21" s="351" t="s">
        <v>83</v>
      </c>
      <c r="B21" s="351"/>
      <c r="C21" s="217">
        <v>14</v>
      </c>
      <c r="D21" s="332">
        <f>+F21+H21+J21</f>
        <v>1</v>
      </c>
      <c r="E21" s="332"/>
      <c r="F21" s="331"/>
      <c r="G21" s="331"/>
      <c r="H21" s="331">
        <v>1</v>
      </c>
      <c r="I21" s="331"/>
      <c r="J21" s="212">
        <f>+K21+L21+M21+N21+O21</f>
        <v>0</v>
      </c>
      <c r="K21" s="212"/>
      <c r="L21" s="212"/>
      <c r="M21" s="212"/>
      <c r="N21" s="212"/>
      <c r="O21" s="212"/>
      <c r="P21" s="212">
        <v>1</v>
      </c>
      <c r="Q21" s="212"/>
      <c r="R21" s="212"/>
      <c r="S21" s="212">
        <v>1</v>
      </c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>
        <v>1</v>
      </c>
      <c r="AG21" s="212"/>
      <c r="AH21" s="21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</row>
    <row r="22" spans="1:71" s="218" customFormat="1" ht="18" customHeight="1">
      <c r="A22" s="352" t="s">
        <v>84</v>
      </c>
      <c r="B22" s="352"/>
      <c r="C22" s="219">
        <v>15</v>
      </c>
      <c r="D22" s="332">
        <f>SUM(D23:E29)</f>
        <v>16</v>
      </c>
      <c r="E22" s="332"/>
      <c r="F22" s="332">
        <f t="shared" ref="F22" si="13">SUM(F23:G29)</f>
        <v>7</v>
      </c>
      <c r="G22" s="332"/>
      <c r="H22" s="332">
        <f t="shared" ref="H22" si="14">SUM(H23:I29)</f>
        <v>9</v>
      </c>
      <c r="I22" s="332"/>
      <c r="J22" s="226">
        <f>SUM(J23:J29)</f>
        <v>0</v>
      </c>
      <c r="K22" s="226">
        <f t="shared" ref="K22:AH22" si="15">SUM(K23:K29)</f>
        <v>0</v>
      </c>
      <c r="L22" s="226">
        <f t="shared" si="15"/>
        <v>0</v>
      </c>
      <c r="M22" s="226">
        <f t="shared" si="15"/>
        <v>0</v>
      </c>
      <c r="N22" s="226">
        <f t="shared" si="15"/>
        <v>0</v>
      </c>
      <c r="O22" s="226">
        <f t="shared" si="15"/>
        <v>0</v>
      </c>
      <c r="P22" s="226">
        <f t="shared" si="15"/>
        <v>16</v>
      </c>
      <c r="Q22" s="226">
        <f t="shared" si="15"/>
        <v>6</v>
      </c>
      <c r="R22" s="226">
        <f t="shared" si="15"/>
        <v>9</v>
      </c>
      <c r="S22" s="226">
        <f t="shared" si="15"/>
        <v>14</v>
      </c>
      <c r="T22" s="226">
        <f t="shared" si="15"/>
        <v>0</v>
      </c>
      <c r="U22" s="226">
        <f t="shared" si="15"/>
        <v>0</v>
      </c>
      <c r="V22" s="226">
        <f t="shared" si="15"/>
        <v>2</v>
      </c>
      <c r="W22" s="226">
        <f t="shared" si="15"/>
        <v>0</v>
      </c>
      <c r="X22" s="226">
        <f t="shared" si="15"/>
        <v>0</v>
      </c>
      <c r="Y22" s="226">
        <f t="shared" si="15"/>
        <v>0</v>
      </c>
      <c r="Z22" s="226">
        <f t="shared" si="15"/>
        <v>0</v>
      </c>
      <c r="AA22" s="226">
        <f t="shared" si="15"/>
        <v>0</v>
      </c>
      <c r="AB22" s="226"/>
      <c r="AC22" s="226"/>
      <c r="AD22" s="226"/>
      <c r="AE22" s="226">
        <f t="shared" si="15"/>
        <v>0</v>
      </c>
      <c r="AF22" s="226">
        <f t="shared" si="15"/>
        <v>6</v>
      </c>
      <c r="AG22" s="226">
        <f t="shared" si="15"/>
        <v>0</v>
      </c>
      <c r="AH22" s="226">
        <f t="shared" si="15"/>
        <v>0</v>
      </c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</row>
    <row r="23" spans="1:71" s="218" customFormat="1" ht="18" customHeight="1">
      <c r="A23" s="351" t="s">
        <v>85</v>
      </c>
      <c r="B23" s="351"/>
      <c r="C23" s="217">
        <v>16</v>
      </c>
      <c r="D23" s="332">
        <f>+F23+H23+J23</f>
        <v>1</v>
      </c>
      <c r="E23" s="332"/>
      <c r="F23" s="331">
        <v>1</v>
      </c>
      <c r="G23" s="331"/>
      <c r="H23" s="331"/>
      <c r="I23" s="331"/>
      <c r="J23" s="212">
        <f>+K23+L23+M23+N23+O23</f>
        <v>0</v>
      </c>
      <c r="K23" s="212"/>
      <c r="L23" s="212"/>
      <c r="M23" s="212"/>
      <c r="N23" s="212"/>
      <c r="O23" s="212"/>
      <c r="P23" s="212">
        <v>1</v>
      </c>
      <c r="Q23" s="212">
        <v>1</v>
      </c>
      <c r="R23" s="212">
        <v>1</v>
      </c>
      <c r="S23" s="212">
        <v>1</v>
      </c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</row>
    <row r="24" spans="1:71" s="218" customFormat="1" ht="18" customHeight="1">
      <c r="A24" s="351" t="s">
        <v>86</v>
      </c>
      <c r="B24" s="351"/>
      <c r="C24" s="217">
        <v>17</v>
      </c>
      <c r="D24" s="332">
        <f t="shared" ref="D24:D27" si="16">+F24+H24+J24</f>
        <v>3</v>
      </c>
      <c r="E24" s="332"/>
      <c r="F24" s="331">
        <v>3</v>
      </c>
      <c r="G24" s="331"/>
      <c r="H24" s="331"/>
      <c r="I24" s="331"/>
      <c r="J24" s="212">
        <f t="shared" ref="J24:J27" si="17">+K24+L24+M24+N24+O24</f>
        <v>0</v>
      </c>
      <c r="K24" s="212"/>
      <c r="L24" s="212"/>
      <c r="M24" s="212"/>
      <c r="N24" s="212"/>
      <c r="O24" s="212"/>
      <c r="P24" s="212">
        <v>3</v>
      </c>
      <c r="Q24" s="212">
        <v>3</v>
      </c>
      <c r="R24" s="212">
        <v>3</v>
      </c>
      <c r="S24" s="212">
        <v>3</v>
      </c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>
        <v>2</v>
      </c>
      <c r="AG24" s="212"/>
      <c r="AH24" s="21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</row>
    <row r="25" spans="1:71" s="218" customFormat="1" ht="18" customHeight="1">
      <c r="A25" s="351" t="s">
        <v>87</v>
      </c>
      <c r="B25" s="351"/>
      <c r="C25" s="217">
        <v>18</v>
      </c>
      <c r="D25" s="332">
        <f t="shared" si="16"/>
        <v>2</v>
      </c>
      <c r="E25" s="332"/>
      <c r="F25" s="331"/>
      <c r="G25" s="331"/>
      <c r="H25" s="331">
        <v>2</v>
      </c>
      <c r="I25" s="331"/>
      <c r="J25" s="212">
        <f t="shared" si="17"/>
        <v>0</v>
      </c>
      <c r="K25" s="212"/>
      <c r="L25" s="212"/>
      <c r="M25" s="212"/>
      <c r="N25" s="212"/>
      <c r="O25" s="212"/>
      <c r="P25" s="212">
        <v>2</v>
      </c>
      <c r="Q25" s="212"/>
      <c r="R25" s="212"/>
      <c r="S25" s="212">
        <v>1</v>
      </c>
      <c r="T25" s="212"/>
      <c r="U25" s="212"/>
      <c r="V25" s="212">
        <v>1</v>
      </c>
      <c r="W25" s="212"/>
      <c r="X25" s="212"/>
      <c r="Y25" s="212"/>
      <c r="Z25" s="212"/>
      <c r="AA25" s="212"/>
      <c r="AB25" s="222">
        <v>1360</v>
      </c>
      <c r="AC25" s="212"/>
      <c r="AD25" s="212"/>
      <c r="AE25" s="212"/>
      <c r="AF25" s="212"/>
      <c r="AG25" s="212"/>
      <c r="AH25" s="21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</row>
    <row r="26" spans="1:71" s="218" customFormat="1" ht="18" customHeight="1">
      <c r="A26" s="351" t="s">
        <v>88</v>
      </c>
      <c r="B26" s="351"/>
      <c r="C26" s="217">
        <v>19</v>
      </c>
      <c r="D26" s="332">
        <f t="shared" si="16"/>
        <v>1</v>
      </c>
      <c r="E26" s="332"/>
      <c r="F26" s="331"/>
      <c r="G26" s="331"/>
      <c r="H26" s="331">
        <v>1</v>
      </c>
      <c r="I26" s="331"/>
      <c r="J26" s="212">
        <f t="shared" si="17"/>
        <v>0</v>
      </c>
      <c r="K26" s="212"/>
      <c r="L26" s="212"/>
      <c r="M26" s="212"/>
      <c r="N26" s="212"/>
      <c r="O26" s="212"/>
      <c r="P26" s="212">
        <v>1</v>
      </c>
      <c r="Q26" s="212"/>
      <c r="R26" s="212"/>
      <c r="S26" s="212">
        <v>1</v>
      </c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</row>
    <row r="27" spans="1:71" s="218" customFormat="1" ht="18" customHeight="1">
      <c r="A27" s="351" t="s">
        <v>89</v>
      </c>
      <c r="B27" s="351"/>
      <c r="C27" s="217">
        <v>20</v>
      </c>
      <c r="D27" s="332">
        <f t="shared" si="16"/>
        <v>2</v>
      </c>
      <c r="E27" s="332"/>
      <c r="F27" s="331">
        <v>1</v>
      </c>
      <c r="G27" s="331"/>
      <c r="H27" s="331">
        <v>1</v>
      </c>
      <c r="I27" s="331"/>
      <c r="J27" s="212">
        <f t="shared" si="17"/>
        <v>0</v>
      </c>
      <c r="K27" s="212"/>
      <c r="L27" s="212"/>
      <c r="M27" s="212"/>
      <c r="N27" s="212"/>
      <c r="O27" s="212"/>
      <c r="P27" s="212">
        <v>2</v>
      </c>
      <c r="Q27" s="212">
        <v>1</v>
      </c>
      <c r="R27" s="212">
        <v>1</v>
      </c>
      <c r="S27" s="212">
        <v>1</v>
      </c>
      <c r="T27" s="212"/>
      <c r="U27" s="212"/>
      <c r="V27" s="212">
        <v>1</v>
      </c>
      <c r="W27" s="212"/>
      <c r="X27" s="212"/>
      <c r="Y27" s="212"/>
      <c r="Z27" s="212"/>
      <c r="AA27" s="212"/>
      <c r="AB27" s="212"/>
      <c r="AC27" s="212"/>
      <c r="AD27" s="212"/>
      <c r="AE27" s="212"/>
      <c r="AF27" s="212">
        <v>1</v>
      </c>
      <c r="AG27" s="212"/>
      <c r="AH27" s="21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</row>
    <row r="28" spans="1:71" s="218" customFormat="1" ht="18" customHeight="1">
      <c r="A28" s="351" t="s">
        <v>90</v>
      </c>
      <c r="B28" s="351"/>
      <c r="C28" s="217">
        <v>21</v>
      </c>
      <c r="D28" s="332">
        <f>+F28+H28+J28</f>
        <v>3</v>
      </c>
      <c r="E28" s="332"/>
      <c r="F28" s="331">
        <v>1</v>
      </c>
      <c r="G28" s="331"/>
      <c r="H28" s="331">
        <v>2</v>
      </c>
      <c r="I28" s="331"/>
      <c r="J28" s="212">
        <f>+K28+L28+M28+N28+O28</f>
        <v>0</v>
      </c>
      <c r="K28" s="212"/>
      <c r="L28" s="212"/>
      <c r="M28" s="212"/>
      <c r="N28" s="212"/>
      <c r="O28" s="212"/>
      <c r="P28" s="212">
        <v>3</v>
      </c>
      <c r="Q28" s="212">
        <v>1</v>
      </c>
      <c r="R28" s="212">
        <v>2</v>
      </c>
      <c r="S28" s="212">
        <v>3</v>
      </c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22">
        <v>240</v>
      </c>
      <c r="AE28" s="212"/>
      <c r="AF28" s="212">
        <v>1</v>
      </c>
      <c r="AG28" s="212"/>
      <c r="AH28" s="21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</row>
    <row r="29" spans="1:71" s="218" customFormat="1" ht="18" customHeight="1">
      <c r="A29" s="351" t="s">
        <v>91</v>
      </c>
      <c r="B29" s="351"/>
      <c r="C29" s="217">
        <v>22</v>
      </c>
      <c r="D29" s="332">
        <f>+F29+H29+J29</f>
        <v>4</v>
      </c>
      <c r="E29" s="332"/>
      <c r="F29" s="331">
        <v>1</v>
      </c>
      <c r="G29" s="331"/>
      <c r="H29" s="331">
        <v>3</v>
      </c>
      <c r="I29" s="331"/>
      <c r="J29" s="212">
        <f>+K29+L29+M29+N29+O29</f>
        <v>0</v>
      </c>
      <c r="K29" s="212"/>
      <c r="L29" s="212"/>
      <c r="M29" s="212"/>
      <c r="N29" s="212"/>
      <c r="O29" s="212"/>
      <c r="P29" s="212">
        <v>4</v>
      </c>
      <c r="Q29" s="212"/>
      <c r="R29" s="212">
        <v>2</v>
      </c>
      <c r="S29" s="212">
        <v>4</v>
      </c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22">
        <v>90</v>
      </c>
      <c r="AE29" s="212"/>
      <c r="AF29" s="212">
        <v>2</v>
      </c>
      <c r="AG29" s="212"/>
      <c r="AH29" s="21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</row>
    <row r="30" spans="1:71" s="218" customFormat="1" ht="18" customHeight="1">
      <c r="A30" s="352" t="s">
        <v>92</v>
      </c>
      <c r="B30" s="352"/>
      <c r="C30" s="219">
        <v>23</v>
      </c>
      <c r="D30" s="332">
        <f>SUM(D31:E33)</f>
        <v>5</v>
      </c>
      <c r="E30" s="332"/>
      <c r="F30" s="332">
        <f t="shared" ref="F30" si="18">SUM(F31:G33)</f>
        <v>2</v>
      </c>
      <c r="G30" s="332"/>
      <c r="H30" s="332">
        <f t="shared" ref="H30" si="19">SUM(H31:I33)</f>
        <v>3</v>
      </c>
      <c r="I30" s="332"/>
      <c r="J30" s="226">
        <f>SUM(J31:J33)</f>
        <v>0</v>
      </c>
      <c r="K30" s="226">
        <f t="shared" ref="K30:AH30" si="20">SUM(K31:K33)</f>
        <v>0</v>
      </c>
      <c r="L30" s="226">
        <f t="shared" si="20"/>
        <v>0</v>
      </c>
      <c r="M30" s="226">
        <f t="shared" si="20"/>
        <v>0</v>
      </c>
      <c r="N30" s="226">
        <f t="shared" si="20"/>
        <v>0</v>
      </c>
      <c r="O30" s="226">
        <f t="shared" si="20"/>
        <v>0</v>
      </c>
      <c r="P30" s="226">
        <f t="shared" si="20"/>
        <v>5</v>
      </c>
      <c r="Q30" s="226">
        <f t="shared" si="20"/>
        <v>2</v>
      </c>
      <c r="R30" s="226">
        <f t="shared" si="20"/>
        <v>3</v>
      </c>
      <c r="S30" s="226">
        <f t="shared" si="20"/>
        <v>5</v>
      </c>
      <c r="T30" s="226">
        <f t="shared" si="20"/>
        <v>0</v>
      </c>
      <c r="U30" s="226">
        <f t="shared" si="20"/>
        <v>0</v>
      </c>
      <c r="V30" s="226">
        <f t="shared" si="20"/>
        <v>0</v>
      </c>
      <c r="W30" s="226">
        <f t="shared" si="20"/>
        <v>0</v>
      </c>
      <c r="X30" s="226">
        <f t="shared" si="20"/>
        <v>0</v>
      </c>
      <c r="Y30" s="226">
        <f t="shared" si="20"/>
        <v>0</v>
      </c>
      <c r="Z30" s="226">
        <f t="shared" si="20"/>
        <v>0</v>
      </c>
      <c r="AA30" s="226">
        <f t="shared" si="20"/>
        <v>0</v>
      </c>
      <c r="AB30" s="226"/>
      <c r="AC30" s="226"/>
      <c r="AD30" s="226"/>
      <c r="AE30" s="226">
        <f t="shared" si="20"/>
        <v>0</v>
      </c>
      <c r="AF30" s="226">
        <f t="shared" si="20"/>
        <v>2</v>
      </c>
      <c r="AG30" s="226">
        <f t="shared" si="20"/>
        <v>0</v>
      </c>
      <c r="AH30" s="226">
        <f t="shared" si="20"/>
        <v>0</v>
      </c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</row>
    <row r="31" spans="1:71" s="218" customFormat="1" ht="18" customHeight="1">
      <c r="A31" s="351" t="s">
        <v>93</v>
      </c>
      <c r="B31" s="351"/>
      <c r="C31" s="217">
        <v>24</v>
      </c>
      <c r="D31" s="332">
        <f>+F31+H31+J31</f>
        <v>2</v>
      </c>
      <c r="E31" s="332"/>
      <c r="F31" s="331">
        <v>1</v>
      </c>
      <c r="G31" s="331"/>
      <c r="H31" s="331">
        <v>1</v>
      </c>
      <c r="I31" s="331"/>
      <c r="J31" s="212">
        <f>+K31+L31+M31+N31+O31</f>
        <v>0</v>
      </c>
      <c r="K31" s="212"/>
      <c r="L31" s="212"/>
      <c r="M31" s="212"/>
      <c r="N31" s="212"/>
      <c r="O31" s="212"/>
      <c r="P31" s="212">
        <v>2</v>
      </c>
      <c r="Q31" s="212">
        <v>1</v>
      </c>
      <c r="R31" s="212">
        <v>2</v>
      </c>
      <c r="S31" s="212">
        <v>2</v>
      </c>
      <c r="T31" s="212"/>
      <c r="U31" s="212"/>
      <c r="V31" s="212"/>
      <c r="W31" s="212"/>
      <c r="X31" s="212"/>
      <c r="Y31" s="212"/>
      <c r="Z31" s="212"/>
      <c r="AA31" s="212"/>
      <c r="AB31" s="212"/>
      <c r="AC31" s="222">
        <v>700</v>
      </c>
      <c r="AD31" s="222">
        <v>320</v>
      </c>
      <c r="AE31" s="212"/>
      <c r="AF31" s="212"/>
      <c r="AG31" s="212"/>
      <c r="AH31" s="21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</row>
    <row r="32" spans="1:71" s="218" customFormat="1" ht="18" customHeight="1">
      <c r="A32" s="351" t="s">
        <v>94</v>
      </c>
      <c r="B32" s="351"/>
      <c r="C32" s="217">
        <v>25</v>
      </c>
      <c r="D32" s="332">
        <f>+F32+H32+J32</f>
        <v>1</v>
      </c>
      <c r="E32" s="332"/>
      <c r="F32" s="331"/>
      <c r="G32" s="331"/>
      <c r="H32" s="331">
        <v>1</v>
      </c>
      <c r="I32" s="331"/>
      <c r="J32" s="212">
        <f>+K32+L32+M32+N32+O32</f>
        <v>0</v>
      </c>
      <c r="K32" s="212"/>
      <c r="L32" s="212"/>
      <c r="M32" s="212"/>
      <c r="N32" s="212"/>
      <c r="O32" s="212"/>
      <c r="P32" s="212">
        <v>1</v>
      </c>
      <c r="Q32" s="212"/>
      <c r="R32" s="212"/>
      <c r="S32" s="212">
        <v>1</v>
      </c>
      <c r="T32" s="212"/>
      <c r="U32" s="212"/>
      <c r="V32" s="212"/>
      <c r="W32" s="212"/>
      <c r="X32" s="212"/>
      <c r="Y32" s="212"/>
      <c r="Z32" s="212"/>
      <c r="AA32" s="212"/>
      <c r="AB32" s="212"/>
      <c r="AC32" s="223"/>
      <c r="AD32" s="222">
        <v>100</v>
      </c>
      <c r="AE32" s="212"/>
      <c r="AF32" s="212">
        <v>1</v>
      </c>
      <c r="AG32" s="212"/>
      <c r="AH32" s="21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</row>
    <row r="33" spans="1:71" s="218" customFormat="1" ht="18" customHeight="1">
      <c r="A33" s="351" t="s">
        <v>95</v>
      </c>
      <c r="B33" s="351"/>
      <c r="C33" s="217">
        <v>26</v>
      </c>
      <c r="D33" s="332">
        <f>+F33+H33+J33</f>
        <v>2</v>
      </c>
      <c r="E33" s="332"/>
      <c r="F33" s="331">
        <v>1</v>
      </c>
      <c r="G33" s="331"/>
      <c r="H33" s="331">
        <v>1</v>
      </c>
      <c r="I33" s="331"/>
      <c r="J33" s="212">
        <f>+K33+L33+M33+N33+O33</f>
        <v>0</v>
      </c>
      <c r="K33" s="212"/>
      <c r="L33" s="212"/>
      <c r="M33" s="212"/>
      <c r="N33" s="212"/>
      <c r="O33" s="212"/>
      <c r="P33" s="212">
        <v>2</v>
      </c>
      <c r="Q33" s="212">
        <v>1</v>
      </c>
      <c r="R33" s="212">
        <v>1</v>
      </c>
      <c r="S33" s="212">
        <v>2</v>
      </c>
      <c r="T33" s="212"/>
      <c r="U33" s="212"/>
      <c r="V33" s="212"/>
      <c r="W33" s="212"/>
      <c r="X33" s="212"/>
      <c r="Y33" s="212"/>
      <c r="Z33" s="212"/>
      <c r="AA33" s="212"/>
      <c r="AB33" s="212"/>
      <c r="AC33" s="223"/>
      <c r="AD33" s="222">
        <v>250</v>
      </c>
      <c r="AE33" s="212"/>
      <c r="AF33" s="212">
        <v>1</v>
      </c>
      <c r="AG33" s="212"/>
      <c r="AH33" s="21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</row>
    <row r="34" spans="1:71" s="218" customFormat="1" ht="18" customHeight="1">
      <c r="A34" s="352" t="s">
        <v>96</v>
      </c>
      <c r="B34" s="352"/>
      <c r="C34" s="219">
        <v>27</v>
      </c>
      <c r="D34" s="332">
        <f>SUM(D35:E43)</f>
        <v>36</v>
      </c>
      <c r="E34" s="332"/>
      <c r="F34" s="332">
        <f t="shared" ref="F34" si="21">SUM(F35:G43)</f>
        <v>9</v>
      </c>
      <c r="G34" s="332"/>
      <c r="H34" s="332">
        <f t="shared" ref="H34" si="22">SUM(H35:I43)</f>
        <v>24</v>
      </c>
      <c r="I34" s="332"/>
      <c r="J34" s="226">
        <f>SUM(J35:J43)</f>
        <v>3</v>
      </c>
      <c r="K34" s="226">
        <f t="shared" ref="K34:AH34" si="23">SUM(K35:K43)</f>
        <v>0</v>
      </c>
      <c r="L34" s="226">
        <f t="shared" si="23"/>
        <v>0</v>
      </c>
      <c r="M34" s="226">
        <f t="shared" si="23"/>
        <v>0</v>
      </c>
      <c r="N34" s="226">
        <f t="shared" si="23"/>
        <v>0</v>
      </c>
      <c r="O34" s="226">
        <f t="shared" si="23"/>
        <v>3</v>
      </c>
      <c r="P34" s="226">
        <f t="shared" si="23"/>
        <v>34</v>
      </c>
      <c r="Q34" s="226">
        <f t="shared" si="23"/>
        <v>12</v>
      </c>
      <c r="R34" s="226">
        <f t="shared" si="23"/>
        <v>9</v>
      </c>
      <c r="S34" s="226">
        <f t="shared" si="23"/>
        <v>11</v>
      </c>
      <c r="T34" s="226">
        <f t="shared" si="23"/>
        <v>0</v>
      </c>
      <c r="U34" s="226">
        <f t="shared" si="23"/>
        <v>1</v>
      </c>
      <c r="V34" s="226">
        <f t="shared" si="23"/>
        <v>23</v>
      </c>
      <c r="W34" s="226">
        <f t="shared" si="23"/>
        <v>0</v>
      </c>
      <c r="X34" s="226">
        <f t="shared" si="23"/>
        <v>1</v>
      </c>
      <c r="Y34" s="226">
        <f t="shared" si="23"/>
        <v>0</v>
      </c>
      <c r="Z34" s="226">
        <f t="shared" si="23"/>
        <v>0</v>
      </c>
      <c r="AA34" s="226">
        <f t="shared" si="23"/>
        <v>0</v>
      </c>
      <c r="AB34" s="226"/>
      <c r="AC34" s="226"/>
      <c r="AD34" s="226"/>
      <c r="AE34" s="226">
        <f t="shared" si="23"/>
        <v>2</v>
      </c>
      <c r="AF34" s="226">
        <f t="shared" si="23"/>
        <v>9</v>
      </c>
      <c r="AG34" s="226">
        <f t="shared" si="23"/>
        <v>1</v>
      </c>
      <c r="AH34" s="226">
        <f t="shared" si="23"/>
        <v>8</v>
      </c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</row>
    <row r="35" spans="1:71" s="218" customFormat="1" ht="18" customHeight="1">
      <c r="A35" s="353" t="s">
        <v>97</v>
      </c>
      <c r="B35" s="353"/>
      <c r="C35" s="217">
        <v>28</v>
      </c>
      <c r="D35" s="332">
        <f>+F35+H35+J35</f>
        <v>1</v>
      </c>
      <c r="E35" s="332"/>
      <c r="F35" s="331"/>
      <c r="G35" s="331"/>
      <c r="H35" s="331">
        <v>1</v>
      </c>
      <c r="I35" s="331"/>
      <c r="J35" s="212">
        <f>+K35+L35+M35+N35+O35</f>
        <v>0</v>
      </c>
      <c r="K35" s="212"/>
      <c r="L35" s="212"/>
      <c r="M35" s="212"/>
      <c r="N35" s="212"/>
      <c r="O35" s="212"/>
      <c r="P35" s="212">
        <v>1</v>
      </c>
      <c r="Q35" s="212"/>
      <c r="R35" s="212"/>
      <c r="S35" s="212"/>
      <c r="T35" s="212"/>
      <c r="U35" s="212"/>
      <c r="V35" s="212">
        <v>1</v>
      </c>
      <c r="W35" s="212"/>
      <c r="X35" s="212"/>
      <c r="Y35" s="212"/>
      <c r="Z35" s="212"/>
      <c r="AA35" s="212"/>
      <c r="AB35" s="222">
        <v>350</v>
      </c>
      <c r="AC35" s="220"/>
      <c r="AD35" s="220"/>
      <c r="AE35" s="212"/>
      <c r="AF35" s="212"/>
      <c r="AG35" s="212"/>
      <c r="AH35" s="21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</row>
    <row r="36" spans="1:71" s="218" customFormat="1" ht="18" customHeight="1">
      <c r="A36" s="353" t="s">
        <v>98</v>
      </c>
      <c r="B36" s="353"/>
      <c r="C36" s="217">
        <v>29</v>
      </c>
      <c r="D36" s="332">
        <f>+F36+H36+J36</f>
        <v>0</v>
      </c>
      <c r="E36" s="332"/>
      <c r="F36" s="331"/>
      <c r="G36" s="331"/>
      <c r="H36" s="331"/>
      <c r="I36" s="331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20"/>
      <c r="AC36" s="220"/>
      <c r="AD36" s="220"/>
      <c r="AE36" s="212"/>
      <c r="AF36" s="212"/>
      <c r="AG36" s="212"/>
      <c r="AH36" s="21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</row>
    <row r="37" spans="1:71" s="218" customFormat="1" ht="18" customHeight="1">
      <c r="A37" s="353" t="s">
        <v>99</v>
      </c>
      <c r="B37" s="353"/>
      <c r="C37" s="217">
        <v>30</v>
      </c>
      <c r="D37" s="332">
        <f>+F37+H37+J37</f>
        <v>6</v>
      </c>
      <c r="E37" s="332"/>
      <c r="F37" s="331">
        <v>4</v>
      </c>
      <c r="G37" s="331"/>
      <c r="H37" s="331">
        <v>2</v>
      </c>
      <c r="I37" s="331"/>
      <c r="J37" s="212">
        <f t="shared" ref="J37:J39" si="24">+K37+L37+M37+N37+O37</f>
        <v>0</v>
      </c>
      <c r="K37" s="212"/>
      <c r="L37" s="212"/>
      <c r="M37" s="212"/>
      <c r="N37" s="212"/>
      <c r="O37" s="212"/>
      <c r="P37" s="212">
        <v>6</v>
      </c>
      <c r="Q37" s="212">
        <v>4</v>
      </c>
      <c r="R37" s="212">
        <v>2</v>
      </c>
      <c r="S37" s="212">
        <v>1</v>
      </c>
      <c r="T37" s="212"/>
      <c r="U37" s="212">
        <v>1</v>
      </c>
      <c r="V37" s="212">
        <v>3</v>
      </c>
      <c r="W37" s="212"/>
      <c r="X37" s="212">
        <v>1</v>
      </c>
      <c r="Y37" s="212"/>
      <c r="Z37" s="212"/>
      <c r="AA37" s="212"/>
      <c r="AB37" s="221">
        <v>727.95</v>
      </c>
      <c r="AC37" s="222">
        <v>1171.5</v>
      </c>
      <c r="AD37" s="222">
        <v>230</v>
      </c>
      <c r="AE37" s="212">
        <v>2</v>
      </c>
      <c r="AF37" s="212">
        <v>3</v>
      </c>
      <c r="AG37" s="212"/>
      <c r="AH37" s="212">
        <v>1</v>
      </c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</row>
    <row r="38" spans="1:71" s="218" customFormat="1" ht="18" customHeight="1">
      <c r="A38" s="353" t="s">
        <v>100</v>
      </c>
      <c r="B38" s="353"/>
      <c r="C38" s="217">
        <v>31</v>
      </c>
      <c r="D38" s="332">
        <f t="shared" ref="D38:D43" si="25">+F38+H38+J38</f>
        <v>8</v>
      </c>
      <c r="E38" s="332"/>
      <c r="F38" s="331">
        <v>1</v>
      </c>
      <c r="G38" s="331"/>
      <c r="H38" s="331">
        <v>5</v>
      </c>
      <c r="I38" s="331"/>
      <c r="J38" s="212">
        <f t="shared" si="24"/>
        <v>2</v>
      </c>
      <c r="K38" s="212"/>
      <c r="L38" s="212"/>
      <c r="M38" s="212"/>
      <c r="N38" s="212"/>
      <c r="O38" s="212">
        <v>2</v>
      </c>
      <c r="P38" s="212">
        <v>7</v>
      </c>
      <c r="Q38" s="212">
        <v>3</v>
      </c>
      <c r="R38" s="212">
        <v>1</v>
      </c>
      <c r="S38" s="212">
        <v>2</v>
      </c>
      <c r="T38" s="212"/>
      <c r="U38" s="212"/>
      <c r="V38" s="212">
        <v>6</v>
      </c>
      <c r="W38" s="212"/>
      <c r="X38" s="212"/>
      <c r="Y38" s="212"/>
      <c r="Z38" s="212"/>
      <c r="AA38" s="212"/>
      <c r="AB38" s="222">
        <v>493</v>
      </c>
      <c r="AC38" s="222">
        <v>1075</v>
      </c>
      <c r="AD38" s="222">
        <v>250</v>
      </c>
      <c r="AE38" s="212"/>
      <c r="AF38" s="212"/>
      <c r="AG38" s="212"/>
      <c r="AH38" s="21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</row>
    <row r="39" spans="1:71" s="218" customFormat="1" ht="18" customHeight="1">
      <c r="A39" s="353" t="s">
        <v>101</v>
      </c>
      <c r="B39" s="353"/>
      <c r="C39" s="217">
        <v>32</v>
      </c>
      <c r="D39" s="332">
        <f t="shared" si="25"/>
        <v>1</v>
      </c>
      <c r="E39" s="332"/>
      <c r="F39" s="331"/>
      <c r="G39" s="331"/>
      <c r="H39" s="331">
        <v>1</v>
      </c>
      <c r="I39" s="331"/>
      <c r="J39" s="212">
        <f t="shared" si="24"/>
        <v>0</v>
      </c>
      <c r="K39" s="212"/>
      <c r="L39" s="212"/>
      <c r="M39" s="212"/>
      <c r="N39" s="212"/>
      <c r="O39" s="212"/>
      <c r="P39" s="212">
        <v>1</v>
      </c>
      <c r="Q39" s="212"/>
      <c r="R39" s="212">
        <v>1</v>
      </c>
      <c r="S39" s="212">
        <v>1</v>
      </c>
      <c r="T39" s="212"/>
      <c r="U39" s="212"/>
      <c r="V39" s="212"/>
      <c r="W39" s="212"/>
      <c r="X39" s="212"/>
      <c r="Y39" s="212"/>
      <c r="Z39" s="212"/>
      <c r="AA39" s="212"/>
      <c r="AB39" s="223"/>
      <c r="AC39" s="223"/>
      <c r="AD39" s="224">
        <v>215</v>
      </c>
      <c r="AE39" s="212"/>
      <c r="AF39" s="212">
        <v>1</v>
      </c>
      <c r="AG39" s="212"/>
      <c r="AH39" s="21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</row>
    <row r="40" spans="1:71" s="218" customFormat="1" ht="18" customHeight="1">
      <c r="A40" s="353" t="s">
        <v>102</v>
      </c>
      <c r="B40" s="353"/>
      <c r="C40" s="217">
        <v>33</v>
      </c>
      <c r="D40" s="332">
        <f t="shared" si="25"/>
        <v>3</v>
      </c>
      <c r="E40" s="332"/>
      <c r="F40" s="331"/>
      <c r="G40" s="331"/>
      <c r="H40" s="331">
        <v>3</v>
      </c>
      <c r="I40" s="331"/>
      <c r="J40" s="212">
        <f>+K40+L40+M40+N40+O40</f>
        <v>0</v>
      </c>
      <c r="K40" s="212"/>
      <c r="L40" s="212"/>
      <c r="M40" s="212"/>
      <c r="N40" s="212"/>
      <c r="O40" s="212"/>
      <c r="P40" s="212">
        <v>3</v>
      </c>
      <c r="Q40" s="212"/>
      <c r="R40" s="212"/>
      <c r="S40" s="212"/>
      <c r="T40" s="212"/>
      <c r="U40" s="212"/>
      <c r="V40" s="212">
        <v>3</v>
      </c>
      <c r="W40" s="212"/>
      <c r="X40" s="212"/>
      <c r="Y40" s="212"/>
      <c r="Z40" s="212"/>
      <c r="AA40" s="212"/>
      <c r="AB40" s="222">
        <v>383.3</v>
      </c>
      <c r="AC40" s="222"/>
      <c r="AD40" s="222">
        <v>320</v>
      </c>
      <c r="AE40" s="212"/>
      <c r="AF40" s="212">
        <v>1</v>
      </c>
      <c r="AG40" s="212"/>
      <c r="AH40" s="21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</row>
    <row r="41" spans="1:71" s="94" customFormat="1" ht="18" customHeight="1">
      <c r="A41" s="350" t="s">
        <v>103</v>
      </c>
      <c r="B41" s="350"/>
      <c r="C41" s="107">
        <v>34</v>
      </c>
      <c r="D41" s="332">
        <f t="shared" si="25"/>
        <v>9</v>
      </c>
      <c r="E41" s="332"/>
      <c r="F41" s="331">
        <v>1</v>
      </c>
      <c r="G41" s="331"/>
      <c r="H41" s="331">
        <v>7</v>
      </c>
      <c r="I41" s="331"/>
      <c r="J41" s="212">
        <f>+K41+L41+M41+N41+O41</f>
        <v>1</v>
      </c>
      <c r="K41" s="212"/>
      <c r="L41" s="212"/>
      <c r="M41" s="212"/>
      <c r="N41" s="212"/>
      <c r="O41" s="212">
        <v>1</v>
      </c>
      <c r="P41" s="212">
        <v>8</v>
      </c>
      <c r="Q41" s="212">
        <v>2</v>
      </c>
      <c r="R41" s="212">
        <v>3</v>
      </c>
      <c r="S41" s="212">
        <v>5</v>
      </c>
      <c r="T41" s="212"/>
      <c r="U41" s="212"/>
      <c r="V41" s="212">
        <v>4</v>
      </c>
      <c r="W41" s="212"/>
      <c r="X41" s="115"/>
      <c r="Y41" s="115"/>
      <c r="Z41" s="115"/>
      <c r="AA41" s="115"/>
      <c r="AB41" s="225">
        <v>750</v>
      </c>
      <c r="AC41" s="225">
        <v>404.3</v>
      </c>
      <c r="AD41" s="225">
        <v>850</v>
      </c>
      <c r="AE41" s="115"/>
      <c r="AF41" s="115">
        <v>1</v>
      </c>
      <c r="AG41" s="115"/>
      <c r="AH41" s="115">
        <v>6</v>
      </c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</row>
    <row r="42" spans="1:71" s="94" customFormat="1" ht="18" customHeight="1">
      <c r="A42" s="350" t="s">
        <v>104</v>
      </c>
      <c r="B42" s="350"/>
      <c r="C42" s="107">
        <v>35</v>
      </c>
      <c r="D42" s="332">
        <f t="shared" si="25"/>
        <v>2</v>
      </c>
      <c r="E42" s="332"/>
      <c r="F42" s="331">
        <v>1</v>
      </c>
      <c r="G42" s="331"/>
      <c r="H42" s="331">
        <v>1</v>
      </c>
      <c r="I42" s="331"/>
      <c r="J42" s="212">
        <f>+K42+L42+M42+N42+O42</f>
        <v>0</v>
      </c>
      <c r="K42" s="212"/>
      <c r="L42" s="212"/>
      <c r="M42" s="212"/>
      <c r="N42" s="212"/>
      <c r="O42" s="212"/>
      <c r="P42" s="212">
        <v>2</v>
      </c>
      <c r="Q42" s="212">
        <v>1</v>
      </c>
      <c r="R42" s="212"/>
      <c r="S42" s="212"/>
      <c r="T42" s="212"/>
      <c r="U42" s="212"/>
      <c r="V42" s="212">
        <v>2</v>
      </c>
      <c r="W42" s="212"/>
      <c r="X42" s="115"/>
      <c r="Y42" s="115"/>
      <c r="Z42" s="115"/>
      <c r="AA42" s="115"/>
      <c r="AB42" s="225">
        <v>636.6</v>
      </c>
      <c r="AC42" s="225">
        <v>2000</v>
      </c>
      <c r="AD42" s="225"/>
      <c r="AE42" s="115"/>
      <c r="AF42" s="115">
        <v>1</v>
      </c>
      <c r="AG42" s="115"/>
      <c r="AH42" s="115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</row>
    <row r="43" spans="1:71" s="94" customFormat="1" ht="18" customHeight="1">
      <c r="A43" s="350" t="s">
        <v>105</v>
      </c>
      <c r="B43" s="350"/>
      <c r="C43" s="107">
        <v>36</v>
      </c>
      <c r="D43" s="332">
        <f t="shared" si="25"/>
        <v>6</v>
      </c>
      <c r="E43" s="332"/>
      <c r="F43" s="331">
        <v>2</v>
      </c>
      <c r="G43" s="331"/>
      <c r="H43" s="331">
        <v>4</v>
      </c>
      <c r="I43" s="331"/>
      <c r="J43" s="212">
        <f t="shared" ref="J43" si="26">+K43+L43+M43+N43+O43</f>
        <v>0</v>
      </c>
      <c r="K43" s="212"/>
      <c r="L43" s="212"/>
      <c r="M43" s="212"/>
      <c r="N43" s="212"/>
      <c r="O43" s="212"/>
      <c r="P43" s="212">
        <v>6</v>
      </c>
      <c r="Q43" s="212">
        <v>2</v>
      </c>
      <c r="R43" s="212">
        <v>2</v>
      </c>
      <c r="S43" s="212">
        <v>2</v>
      </c>
      <c r="T43" s="212"/>
      <c r="U43" s="212"/>
      <c r="V43" s="212">
        <v>4</v>
      </c>
      <c r="W43" s="212"/>
      <c r="X43" s="115"/>
      <c r="Y43" s="115"/>
      <c r="Z43" s="115"/>
      <c r="AA43" s="115"/>
      <c r="AB43" s="225">
        <v>656.7</v>
      </c>
      <c r="AC43" s="225">
        <v>755</v>
      </c>
      <c r="AD43" s="225">
        <v>410</v>
      </c>
      <c r="AE43" s="115"/>
      <c r="AF43" s="115">
        <v>2</v>
      </c>
      <c r="AG43" s="115">
        <v>1</v>
      </c>
      <c r="AH43" s="115">
        <v>1</v>
      </c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</sheetData>
  <mergeCells count="186">
    <mergeCell ref="F20:G20"/>
    <mergeCell ref="H20:I20"/>
    <mergeCell ref="F21:G21"/>
    <mergeCell ref="A8:B8"/>
    <mergeCell ref="P4:P6"/>
    <mergeCell ref="S5:S6"/>
    <mergeCell ref="T5:T6"/>
    <mergeCell ref="AB4:AB6"/>
    <mergeCell ref="D3:E6"/>
    <mergeCell ref="F3:O3"/>
    <mergeCell ref="J4:J6"/>
    <mergeCell ref="K4:O4"/>
    <mergeCell ref="S3:AA3"/>
    <mergeCell ref="Q4:Q6"/>
    <mergeCell ref="P3:R3"/>
    <mergeCell ref="U5:U6"/>
    <mergeCell ref="V5:V6"/>
    <mergeCell ref="D1:AD1"/>
    <mergeCell ref="H8:I8"/>
    <mergeCell ref="O5:O6"/>
    <mergeCell ref="A20:B20"/>
    <mergeCell ref="A21:B21"/>
    <mergeCell ref="A22:B22"/>
    <mergeCell ref="A7:B7"/>
    <mergeCell ref="F7:G7"/>
    <mergeCell ref="H7:I7"/>
    <mergeCell ref="F4:G6"/>
    <mergeCell ref="H4:I6"/>
    <mergeCell ref="A3:B6"/>
    <mergeCell ref="C3:C6"/>
    <mergeCell ref="D10:E10"/>
    <mergeCell ref="D13:E13"/>
    <mergeCell ref="D14:E14"/>
    <mergeCell ref="F16:G16"/>
    <mergeCell ref="H16:I16"/>
    <mergeCell ref="F17:G17"/>
    <mergeCell ref="H17:I17"/>
    <mergeCell ref="F18:G18"/>
    <mergeCell ref="H18:I18"/>
    <mergeCell ref="F19:G19"/>
    <mergeCell ref="H19:I19"/>
    <mergeCell ref="AB3:AD3"/>
    <mergeCell ref="R4:R6"/>
    <mergeCell ref="K5:K6"/>
    <mergeCell ref="L5:L6"/>
    <mergeCell ref="M5:M6"/>
    <mergeCell ref="N5:N6"/>
    <mergeCell ref="AD4:AD6"/>
    <mergeCell ref="AE3:AH3"/>
    <mergeCell ref="F8:G8"/>
    <mergeCell ref="A9:B9"/>
    <mergeCell ref="A10:B10"/>
    <mergeCell ref="A11:B11"/>
    <mergeCell ref="A12:B12"/>
    <mergeCell ref="A13:B13"/>
    <mergeCell ref="A14:B14"/>
    <mergeCell ref="A15:B15"/>
    <mergeCell ref="A16:B16"/>
    <mergeCell ref="AC4:AC6"/>
    <mergeCell ref="A25:B25"/>
    <mergeCell ref="A26:B26"/>
    <mergeCell ref="A19:B19"/>
    <mergeCell ref="A43:B43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D17:E17"/>
    <mergeCell ref="D11:E11"/>
    <mergeCell ref="D12:E12"/>
    <mergeCell ref="D40:E40"/>
    <mergeCell ref="D7:E7"/>
    <mergeCell ref="D8:E8"/>
    <mergeCell ref="D9:E9"/>
    <mergeCell ref="D41:E41"/>
    <mergeCell ref="A42:B42"/>
    <mergeCell ref="A27:B27"/>
    <mergeCell ref="A28:B28"/>
    <mergeCell ref="A29:B29"/>
    <mergeCell ref="A30:B30"/>
    <mergeCell ref="A31:B31"/>
    <mergeCell ref="A17:B17"/>
    <mergeCell ref="D24:E24"/>
    <mergeCell ref="D15:E15"/>
    <mergeCell ref="D16:E16"/>
    <mergeCell ref="A18:B18"/>
    <mergeCell ref="D18:E18"/>
    <mergeCell ref="D19:E19"/>
    <mergeCell ref="D42:E42"/>
    <mergeCell ref="A23:B23"/>
    <mergeCell ref="A24:B2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43:E43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AE4:AF5"/>
    <mergeCell ref="AG4:AH5"/>
    <mergeCell ref="S4:U4"/>
    <mergeCell ref="X5:X6"/>
    <mergeCell ref="V4:X4"/>
    <mergeCell ref="Y5:Y6"/>
    <mergeCell ref="Z5:Z6"/>
    <mergeCell ref="AA5:AA6"/>
    <mergeCell ref="Y4:AA4"/>
    <mergeCell ref="W5:W6"/>
    <mergeCell ref="F9:G9"/>
    <mergeCell ref="H9:I9"/>
    <mergeCell ref="F15:G15"/>
    <mergeCell ref="H15:I15"/>
    <mergeCell ref="F22:G22"/>
    <mergeCell ref="H22:I22"/>
    <mergeCell ref="F30:G30"/>
    <mergeCell ref="H30:I30"/>
    <mergeCell ref="F34:G34"/>
    <mergeCell ref="H34:I34"/>
    <mergeCell ref="F10:G10"/>
    <mergeCell ref="H10:I10"/>
    <mergeCell ref="H11:I11"/>
    <mergeCell ref="H12:I12"/>
    <mergeCell ref="H13:I13"/>
    <mergeCell ref="H14:I14"/>
    <mergeCell ref="F11:G11"/>
    <mergeCell ref="F12:G12"/>
    <mergeCell ref="F13:G13"/>
    <mergeCell ref="F14:G14"/>
    <mergeCell ref="H21:I21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1:G31"/>
    <mergeCell ref="H31:I31"/>
    <mergeCell ref="F32:G32"/>
    <mergeCell ref="H32:I32"/>
    <mergeCell ref="F33:G33"/>
    <mergeCell ref="H33:I33"/>
    <mergeCell ref="F35:G35"/>
    <mergeCell ref="H35:I35"/>
    <mergeCell ref="F43:G43"/>
    <mergeCell ref="H38:I38"/>
    <mergeCell ref="H39:I39"/>
    <mergeCell ref="H40:I40"/>
    <mergeCell ref="H41:I41"/>
    <mergeCell ref="H42:I42"/>
    <mergeCell ref="H43:I43"/>
    <mergeCell ref="F36:G36"/>
    <mergeCell ref="H36:I36"/>
    <mergeCell ref="F37:G37"/>
    <mergeCell ref="H37:I37"/>
    <mergeCell ref="F38:G38"/>
    <mergeCell ref="F39:G39"/>
    <mergeCell ref="F40:G40"/>
    <mergeCell ref="F41:G41"/>
    <mergeCell ref="F42:G42"/>
  </mergeCells>
  <pageMargins left="0.7" right="0.7" top="0.75" bottom="0.75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C39"/>
  <sheetViews>
    <sheetView view="pageBreakPreview" topLeftCell="A25" zoomScaleNormal="55" zoomScaleSheetLayoutView="100" zoomScalePageLayoutView="55" workbookViewId="0">
      <selection activeCell="M54" sqref="M54"/>
    </sheetView>
  </sheetViews>
  <sheetFormatPr defaultColWidth="7.42578125" defaultRowHeight="12.75"/>
  <cols>
    <col min="1" max="1" width="17.140625" style="9" customWidth="1"/>
    <col min="2" max="8" width="4" style="9" customWidth="1"/>
    <col min="9" max="17" width="7.7109375" style="9" customWidth="1"/>
    <col min="18" max="18" width="8.85546875" style="9" customWidth="1"/>
    <col min="19" max="19" width="7.140625" style="9" customWidth="1"/>
    <col min="20" max="20" width="4.5703125" style="9" customWidth="1"/>
    <col min="21" max="21" width="4" style="9" customWidth="1"/>
    <col min="22" max="33" width="7.28515625" style="9" customWidth="1"/>
    <col min="34" max="35" width="9" style="9" customWidth="1"/>
    <col min="36" max="196" width="4.28515625" style="9" customWidth="1"/>
    <col min="197" max="197" width="5.85546875" style="9" customWidth="1"/>
    <col min="198" max="198" width="11.7109375" style="9" customWidth="1"/>
    <col min="199" max="205" width="6.42578125" style="9" customWidth="1"/>
    <col min="206" max="206" width="7.140625" style="9" customWidth="1"/>
    <col min="207" max="207" width="6.42578125" style="9" customWidth="1"/>
    <col min="208" max="208" width="5.7109375" style="9" customWidth="1"/>
    <col min="209" max="209" width="6.42578125" style="9" customWidth="1"/>
    <col min="210" max="210" width="5.85546875" style="9" customWidth="1"/>
    <col min="211" max="211" width="7" style="9" customWidth="1"/>
    <col min="212" max="212" width="6.7109375" style="9" customWidth="1"/>
    <col min="213" max="213" width="6.42578125" style="9" customWidth="1"/>
    <col min="214" max="216" width="8.140625" style="9" customWidth="1"/>
    <col min="217" max="223" width="10.42578125" style="9" customWidth="1"/>
    <col min="224" max="224" width="7" style="9" customWidth="1"/>
    <col min="225" max="225" width="6.85546875" style="9" customWidth="1"/>
    <col min="226" max="226" width="6.42578125" style="9" customWidth="1"/>
    <col min="227" max="227" width="6.85546875" style="9" customWidth="1"/>
    <col min="228" max="228" width="6.7109375" style="9" customWidth="1"/>
    <col min="229" max="229" width="6.42578125" style="9" customWidth="1"/>
    <col min="230" max="230" width="5.140625" style="9" customWidth="1"/>
    <col min="231" max="231" width="5.7109375" style="9" customWidth="1"/>
    <col min="232" max="232" width="5.42578125" style="9" customWidth="1"/>
    <col min="233" max="233" width="6.28515625" style="9" customWidth="1"/>
    <col min="234" max="234" width="5.140625" style="9" customWidth="1"/>
    <col min="235" max="237" width="7.42578125" style="9" customWidth="1"/>
    <col min="238" max="16384" width="7.42578125" style="3"/>
  </cols>
  <sheetData>
    <row r="1" spans="1:237" ht="27.75" customHeight="1">
      <c r="A1" s="675" t="s">
        <v>759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38"/>
      <c r="S1" s="38"/>
      <c r="T1" s="38"/>
      <c r="U1" s="3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</row>
    <row r="2" spans="1:237" ht="27.75" customHeight="1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79"/>
      <c r="S2" s="79"/>
      <c r="T2" s="79"/>
      <c r="U2" s="79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237" s="12" customFormat="1" ht="18" customHeight="1">
      <c r="A3" s="63" t="s">
        <v>182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86" t="s">
        <v>220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7"/>
      <c r="AF3" s="47"/>
      <c r="AG3" s="86" t="s">
        <v>220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</row>
    <row r="4" spans="1:237" s="12" customFormat="1" ht="19.5" customHeight="1">
      <c r="A4" s="490" t="s">
        <v>16</v>
      </c>
      <c r="B4" s="466" t="s">
        <v>17</v>
      </c>
      <c r="C4" s="470" t="s">
        <v>28</v>
      </c>
      <c r="D4" s="681"/>
      <c r="E4" s="452"/>
      <c r="F4" s="452"/>
      <c r="G4" s="452"/>
      <c r="H4" s="452"/>
      <c r="I4" s="452"/>
      <c r="J4" s="452"/>
      <c r="K4" s="452"/>
      <c r="L4" s="452"/>
      <c r="M4" s="452"/>
      <c r="N4" s="470" t="s">
        <v>61</v>
      </c>
      <c r="O4" s="80"/>
      <c r="P4" s="80"/>
      <c r="Q4" s="82"/>
      <c r="R4" s="466" t="s">
        <v>16</v>
      </c>
      <c r="S4" s="466"/>
      <c r="T4" s="466"/>
      <c r="U4" s="466" t="s">
        <v>17</v>
      </c>
      <c r="V4" s="485" t="s">
        <v>181</v>
      </c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</row>
    <row r="5" spans="1:237" s="12" customFormat="1" ht="27" customHeight="1">
      <c r="A5" s="554"/>
      <c r="B5" s="466"/>
      <c r="C5" s="454"/>
      <c r="D5" s="682"/>
      <c r="E5" s="467" t="s">
        <v>12</v>
      </c>
      <c r="F5" s="678"/>
      <c r="G5" s="451" t="s">
        <v>15</v>
      </c>
      <c r="H5" s="452"/>
      <c r="I5" s="453"/>
      <c r="J5" s="451" t="s">
        <v>14</v>
      </c>
      <c r="K5" s="453"/>
      <c r="L5" s="451" t="s">
        <v>13</v>
      </c>
      <c r="M5" s="453"/>
      <c r="N5" s="454"/>
      <c r="O5" s="676" t="s">
        <v>12</v>
      </c>
      <c r="P5" s="467" t="s">
        <v>33</v>
      </c>
      <c r="Q5" s="183"/>
      <c r="R5" s="466"/>
      <c r="S5" s="466"/>
      <c r="T5" s="466"/>
      <c r="U5" s="466"/>
      <c r="V5" s="469" t="s">
        <v>32</v>
      </c>
      <c r="W5" s="181"/>
      <c r="X5" s="469" t="s">
        <v>31</v>
      </c>
      <c r="Y5" s="181"/>
      <c r="Z5" s="469" t="s">
        <v>30</v>
      </c>
      <c r="AA5" s="181"/>
      <c r="AB5" s="469" t="s">
        <v>29</v>
      </c>
      <c r="AC5" s="181"/>
      <c r="AD5" s="469" t="s">
        <v>11</v>
      </c>
      <c r="AE5" s="154"/>
      <c r="AF5" s="691" t="s">
        <v>108</v>
      </c>
      <c r="AG5" s="182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</row>
    <row r="6" spans="1:237" s="12" customFormat="1" ht="16.5" customHeight="1">
      <c r="A6" s="554"/>
      <c r="B6" s="466"/>
      <c r="C6" s="454"/>
      <c r="D6" s="682"/>
      <c r="E6" s="469"/>
      <c r="F6" s="679"/>
      <c r="G6" s="470" t="s">
        <v>69</v>
      </c>
      <c r="H6" s="681"/>
      <c r="I6" s="155"/>
      <c r="J6" s="156"/>
      <c r="K6" s="154"/>
      <c r="L6" s="156"/>
      <c r="M6" s="154"/>
      <c r="N6" s="454"/>
      <c r="O6" s="677"/>
      <c r="P6" s="469"/>
      <c r="Q6" s="486" t="s">
        <v>12</v>
      </c>
      <c r="R6" s="466"/>
      <c r="S6" s="466"/>
      <c r="T6" s="466"/>
      <c r="U6" s="466"/>
      <c r="V6" s="469"/>
      <c r="W6" s="467" t="s">
        <v>12</v>
      </c>
      <c r="X6" s="469"/>
      <c r="Y6" s="467" t="s">
        <v>12</v>
      </c>
      <c r="Z6" s="469"/>
      <c r="AA6" s="467" t="s">
        <v>12</v>
      </c>
      <c r="AB6" s="469"/>
      <c r="AC6" s="467" t="s">
        <v>12</v>
      </c>
      <c r="AD6" s="469"/>
      <c r="AE6" s="676" t="s">
        <v>12</v>
      </c>
      <c r="AF6" s="562"/>
      <c r="AG6" s="692" t="s">
        <v>12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</row>
    <row r="7" spans="1:237" s="12" customFormat="1" ht="19.5" customHeight="1">
      <c r="A7" s="554"/>
      <c r="B7" s="466"/>
      <c r="C7" s="454"/>
      <c r="D7" s="682"/>
      <c r="E7" s="469"/>
      <c r="F7" s="679"/>
      <c r="G7" s="454"/>
      <c r="H7" s="682"/>
      <c r="I7" s="486" t="s">
        <v>12</v>
      </c>
      <c r="J7" s="156"/>
      <c r="K7" s="486" t="s">
        <v>12</v>
      </c>
      <c r="L7" s="156"/>
      <c r="M7" s="486" t="s">
        <v>12</v>
      </c>
      <c r="N7" s="454"/>
      <c r="O7" s="677"/>
      <c r="P7" s="469"/>
      <c r="Q7" s="486"/>
      <c r="R7" s="466"/>
      <c r="S7" s="466"/>
      <c r="T7" s="466"/>
      <c r="U7" s="466"/>
      <c r="V7" s="469"/>
      <c r="W7" s="469"/>
      <c r="X7" s="469"/>
      <c r="Y7" s="469"/>
      <c r="Z7" s="469"/>
      <c r="AA7" s="469"/>
      <c r="AB7" s="469"/>
      <c r="AC7" s="469"/>
      <c r="AD7" s="469"/>
      <c r="AE7" s="677"/>
      <c r="AF7" s="562"/>
      <c r="AG7" s="692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</row>
    <row r="8" spans="1:237" s="12" customFormat="1" ht="25.5" customHeight="1">
      <c r="A8" s="554"/>
      <c r="B8" s="466"/>
      <c r="C8" s="481"/>
      <c r="D8" s="683"/>
      <c r="E8" s="468"/>
      <c r="F8" s="680"/>
      <c r="G8" s="481"/>
      <c r="H8" s="683"/>
      <c r="I8" s="486"/>
      <c r="J8" s="135" t="s">
        <v>69</v>
      </c>
      <c r="K8" s="486"/>
      <c r="L8" s="135" t="s">
        <v>69</v>
      </c>
      <c r="M8" s="486"/>
      <c r="N8" s="481"/>
      <c r="O8" s="493"/>
      <c r="P8" s="468"/>
      <c r="Q8" s="486"/>
      <c r="R8" s="466"/>
      <c r="S8" s="466"/>
      <c r="T8" s="466"/>
      <c r="U8" s="466"/>
      <c r="V8" s="468"/>
      <c r="W8" s="468"/>
      <c r="X8" s="468"/>
      <c r="Y8" s="468"/>
      <c r="Z8" s="468"/>
      <c r="AA8" s="468"/>
      <c r="AB8" s="468"/>
      <c r="AC8" s="468"/>
      <c r="AD8" s="468"/>
      <c r="AE8" s="493"/>
      <c r="AF8" s="563"/>
      <c r="AG8" s="69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</row>
    <row r="9" spans="1:237" s="77" customFormat="1" ht="14.25" customHeight="1">
      <c r="A9" s="42" t="s">
        <v>10</v>
      </c>
      <c r="B9" s="42" t="s">
        <v>9</v>
      </c>
      <c r="C9" s="474">
        <v>1</v>
      </c>
      <c r="D9" s="475"/>
      <c r="E9" s="474">
        <v>2</v>
      </c>
      <c r="F9" s="475"/>
      <c r="G9" s="474">
        <v>3</v>
      </c>
      <c r="H9" s="475"/>
      <c r="I9" s="51">
        <v>4</v>
      </c>
      <c r="J9" s="64">
        <v>5</v>
      </c>
      <c r="K9" s="127">
        <v>6</v>
      </c>
      <c r="L9" s="64">
        <v>7</v>
      </c>
      <c r="M9" s="127">
        <v>8</v>
      </c>
      <c r="N9" s="64">
        <v>9</v>
      </c>
      <c r="O9" s="127">
        <v>10</v>
      </c>
      <c r="P9" s="64">
        <v>11</v>
      </c>
      <c r="Q9" s="127">
        <v>12</v>
      </c>
      <c r="R9" s="451" t="s">
        <v>10</v>
      </c>
      <c r="S9" s="452"/>
      <c r="T9" s="453"/>
      <c r="U9" s="42" t="s">
        <v>9</v>
      </c>
      <c r="V9" s="51">
        <v>13</v>
      </c>
      <c r="W9" s="51">
        <v>14</v>
      </c>
      <c r="X9" s="127">
        <v>15</v>
      </c>
      <c r="Y9" s="127">
        <v>16</v>
      </c>
      <c r="Z9" s="127">
        <v>17</v>
      </c>
      <c r="AA9" s="127">
        <v>18</v>
      </c>
      <c r="AB9" s="127">
        <v>19</v>
      </c>
      <c r="AC9" s="127">
        <v>20</v>
      </c>
      <c r="AD9" s="127">
        <v>21</v>
      </c>
      <c r="AE9" s="127">
        <v>22</v>
      </c>
      <c r="AF9" s="127">
        <v>23</v>
      </c>
      <c r="AG9" s="127">
        <v>24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</row>
    <row r="10" spans="1:237" s="12" customFormat="1" ht="15.75" customHeight="1">
      <c r="A10" s="321" t="s">
        <v>109</v>
      </c>
      <c r="B10" s="269">
        <v>1</v>
      </c>
      <c r="C10" s="684">
        <f>SUM(C11:D39)</f>
        <v>22720</v>
      </c>
      <c r="D10" s="685"/>
      <c r="E10" s="684">
        <f t="shared" ref="E10" si="0">SUM(E11:F39)</f>
        <v>9779</v>
      </c>
      <c r="F10" s="685"/>
      <c r="G10" s="684">
        <f t="shared" ref="G10" si="1">SUM(G11:H39)</f>
        <v>1804</v>
      </c>
      <c r="H10" s="685"/>
      <c r="I10" s="322">
        <f>SUM(I11:I39)</f>
        <v>713</v>
      </c>
      <c r="J10" s="322">
        <f t="shared" ref="J10:Q10" si="2">SUM(J11:J39)</f>
        <v>20542</v>
      </c>
      <c r="K10" s="322">
        <f t="shared" si="2"/>
        <v>8916</v>
      </c>
      <c r="L10" s="322">
        <f t="shared" si="2"/>
        <v>374</v>
      </c>
      <c r="M10" s="322">
        <f t="shared" si="2"/>
        <v>150</v>
      </c>
      <c r="N10" s="322">
        <f t="shared" si="2"/>
        <v>449</v>
      </c>
      <c r="O10" s="322">
        <f t="shared" si="2"/>
        <v>221</v>
      </c>
      <c r="P10" s="322">
        <f t="shared" si="2"/>
        <v>115</v>
      </c>
      <c r="Q10" s="322">
        <f t="shared" si="2"/>
        <v>59</v>
      </c>
      <c r="R10" s="688" t="s">
        <v>109</v>
      </c>
      <c r="S10" s="689"/>
      <c r="T10" s="690"/>
      <c r="U10" s="269">
        <v>1</v>
      </c>
      <c r="V10" s="322">
        <f>SUM(V11:V39)</f>
        <v>31</v>
      </c>
      <c r="W10" s="322">
        <f t="shared" ref="W10" si="3">SUM(W11:W39)</f>
        <v>12</v>
      </c>
      <c r="X10" s="322">
        <f t="shared" ref="X10" si="4">SUM(X11:X39)</f>
        <v>69</v>
      </c>
      <c r="Y10" s="322">
        <f t="shared" ref="Y10" si="5">SUM(Y11:Y39)</f>
        <v>27</v>
      </c>
      <c r="Z10" s="322">
        <f t="shared" ref="Z10" si="6">SUM(Z11:Z39)</f>
        <v>77</v>
      </c>
      <c r="AA10" s="322">
        <f t="shared" ref="AA10" si="7">SUM(AA11:AA39)</f>
        <v>39</v>
      </c>
      <c r="AB10" s="322">
        <f t="shared" ref="AB10" si="8">SUM(AB11:AB39)</f>
        <v>33</v>
      </c>
      <c r="AC10" s="322">
        <f t="shared" ref="AC10" si="9">SUM(AC11:AC39)</f>
        <v>20</v>
      </c>
      <c r="AD10" s="322">
        <f t="shared" ref="AD10" si="10">SUM(AD11:AD39)</f>
        <v>98</v>
      </c>
      <c r="AE10" s="322">
        <f>SUM(AE11:AE39)</f>
        <v>56</v>
      </c>
      <c r="AF10" s="322">
        <f t="shared" ref="AF10" si="11">SUM(AF11:AF39)</f>
        <v>26</v>
      </c>
      <c r="AG10" s="322">
        <f t="shared" ref="AG10" si="12">SUM(AG11:AG39)</f>
        <v>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</row>
    <row r="11" spans="1:237" s="12" customFormat="1" ht="15.75" customHeight="1">
      <c r="A11" s="50" t="s">
        <v>8</v>
      </c>
      <c r="B11" s="51">
        <v>2</v>
      </c>
      <c r="C11" s="673">
        <f>+G11+J11+L11</f>
        <v>2</v>
      </c>
      <c r="D11" s="674"/>
      <c r="E11" s="673">
        <f>+I11+K11+M11</f>
        <v>0</v>
      </c>
      <c r="F11" s="674"/>
      <c r="G11" s="686">
        <v>0</v>
      </c>
      <c r="H11" s="687"/>
      <c r="I11" s="54">
        <v>0</v>
      </c>
      <c r="J11" s="54">
        <v>2</v>
      </c>
      <c r="K11" s="54">
        <v>0</v>
      </c>
      <c r="L11" s="54">
        <v>0</v>
      </c>
      <c r="M11" s="54">
        <v>0</v>
      </c>
      <c r="N11" s="275">
        <f>+P11+V11+X11+Z11+AB11+AD11+AF11</f>
        <v>0</v>
      </c>
      <c r="O11" s="275">
        <f>+Q11+W11+Y11+AA11+AC11+AE11+AG11</f>
        <v>0</v>
      </c>
      <c r="P11" s="54">
        <v>0</v>
      </c>
      <c r="Q11" s="54">
        <v>0</v>
      </c>
      <c r="R11" s="502" t="s">
        <v>8</v>
      </c>
      <c r="S11" s="503"/>
      <c r="T11" s="504"/>
      <c r="U11" s="51">
        <v>2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</row>
    <row r="12" spans="1:237" s="12" customFormat="1" ht="15.75" customHeight="1">
      <c r="A12" s="50">
        <v>14</v>
      </c>
      <c r="B12" s="127">
        <v>3</v>
      </c>
      <c r="C12" s="673">
        <f t="shared" ref="C12:C39" si="13">+G12+J12+L12</f>
        <v>1002</v>
      </c>
      <c r="D12" s="674"/>
      <c r="E12" s="673">
        <f t="shared" ref="E12:E39" si="14">+I12+K12+M12</f>
        <v>404</v>
      </c>
      <c r="F12" s="674"/>
      <c r="G12" s="686">
        <v>12</v>
      </c>
      <c r="H12" s="687"/>
      <c r="I12" s="54">
        <v>5</v>
      </c>
      <c r="J12" s="54">
        <v>990</v>
      </c>
      <c r="K12" s="54">
        <v>399</v>
      </c>
      <c r="L12" s="54">
        <v>0</v>
      </c>
      <c r="M12" s="54">
        <v>0</v>
      </c>
      <c r="N12" s="275">
        <f t="shared" ref="N12:N39" si="15">+P12+V12+X12+Z12+AB12+AD12+AF12</f>
        <v>9</v>
      </c>
      <c r="O12" s="275">
        <f t="shared" ref="O12:O39" si="16">+Q12+W12+Y12+AA12+AC12+AE12+AG12</f>
        <v>4</v>
      </c>
      <c r="P12" s="54">
        <v>1</v>
      </c>
      <c r="Q12" s="54">
        <v>1</v>
      </c>
      <c r="R12" s="502">
        <v>14</v>
      </c>
      <c r="S12" s="503"/>
      <c r="T12" s="504"/>
      <c r="U12" s="127">
        <v>3</v>
      </c>
      <c r="V12" s="54">
        <v>2</v>
      </c>
      <c r="W12" s="54">
        <v>0</v>
      </c>
      <c r="X12" s="54">
        <v>3</v>
      </c>
      <c r="Y12" s="54">
        <v>1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3</v>
      </c>
      <c r="AG12" s="54">
        <v>2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</row>
    <row r="13" spans="1:237" s="12" customFormat="1" ht="15.75" customHeight="1">
      <c r="A13" s="50">
        <v>15</v>
      </c>
      <c r="B13" s="127">
        <v>4</v>
      </c>
      <c r="C13" s="673">
        <f t="shared" si="13"/>
        <v>5474</v>
      </c>
      <c r="D13" s="674"/>
      <c r="E13" s="673">
        <f t="shared" si="14"/>
        <v>1709</v>
      </c>
      <c r="F13" s="674"/>
      <c r="G13" s="686">
        <v>79</v>
      </c>
      <c r="H13" s="687"/>
      <c r="I13" s="54">
        <v>38</v>
      </c>
      <c r="J13" s="54">
        <v>5395</v>
      </c>
      <c r="K13" s="54">
        <v>1671</v>
      </c>
      <c r="L13" s="54">
        <v>0</v>
      </c>
      <c r="M13" s="54">
        <v>0</v>
      </c>
      <c r="N13" s="275">
        <f t="shared" si="15"/>
        <v>61</v>
      </c>
      <c r="O13" s="275">
        <f t="shared" si="16"/>
        <v>23</v>
      </c>
      <c r="P13" s="54">
        <v>10</v>
      </c>
      <c r="Q13" s="54">
        <v>4</v>
      </c>
      <c r="R13" s="502">
        <v>15</v>
      </c>
      <c r="S13" s="503"/>
      <c r="T13" s="504"/>
      <c r="U13" s="127">
        <v>4</v>
      </c>
      <c r="V13" s="54">
        <v>11</v>
      </c>
      <c r="W13" s="277">
        <v>6</v>
      </c>
      <c r="X13" s="54">
        <v>17</v>
      </c>
      <c r="Y13" s="54">
        <v>3</v>
      </c>
      <c r="Z13" s="54">
        <v>11</v>
      </c>
      <c r="AA13" s="54">
        <v>6</v>
      </c>
      <c r="AB13" s="54">
        <v>3</v>
      </c>
      <c r="AC13" s="54">
        <v>0</v>
      </c>
      <c r="AD13" s="54">
        <v>7</v>
      </c>
      <c r="AE13" s="54">
        <v>3</v>
      </c>
      <c r="AF13" s="54">
        <v>2</v>
      </c>
      <c r="AG13" s="54">
        <v>1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</row>
    <row r="14" spans="1:237" s="12" customFormat="1" ht="15.75" customHeight="1">
      <c r="A14" s="50">
        <v>16</v>
      </c>
      <c r="B14" s="127">
        <v>5</v>
      </c>
      <c r="C14" s="673">
        <f t="shared" si="13"/>
        <v>1818</v>
      </c>
      <c r="D14" s="674"/>
      <c r="E14" s="673">
        <f t="shared" si="14"/>
        <v>697</v>
      </c>
      <c r="F14" s="674"/>
      <c r="G14" s="686">
        <v>33</v>
      </c>
      <c r="H14" s="687"/>
      <c r="I14" s="54">
        <v>16</v>
      </c>
      <c r="J14" s="54">
        <v>1777</v>
      </c>
      <c r="K14" s="54">
        <v>681</v>
      </c>
      <c r="L14" s="54">
        <v>8</v>
      </c>
      <c r="M14" s="54">
        <v>0</v>
      </c>
      <c r="N14" s="275">
        <f t="shared" si="15"/>
        <v>33</v>
      </c>
      <c r="O14" s="275">
        <f t="shared" si="16"/>
        <v>14</v>
      </c>
      <c r="P14" s="54">
        <v>11</v>
      </c>
      <c r="Q14" s="54">
        <v>7</v>
      </c>
      <c r="R14" s="502">
        <v>16</v>
      </c>
      <c r="S14" s="503"/>
      <c r="T14" s="504"/>
      <c r="U14" s="127">
        <v>5</v>
      </c>
      <c r="V14" s="54">
        <v>3</v>
      </c>
      <c r="W14" s="54">
        <v>1</v>
      </c>
      <c r="X14" s="54">
        <v>8</v>
      </c>
      <c r="Y14" s="54">
        <v>4</v>
      </c>
      <c r="Z14" s="54">
        <v>5</v>
      </c>
      <c r="AA14" s="54">
        <v>1</v>
      </c>
      <c r="AB14" s="54">
        <v>1</v>
      </c>
      <c r="AC14" s="54">
        <v>0</v>
      </c>
      <c r="AD14" s="54">
        <v>4</v>
      </c>
      <c r="AE14" s="54">
        <v>1</v>
      </c>
      <c r="AF14" s="54">
        <v>1</v>
      </c>
      <c r="AG14" s="54">
        <v>0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</row>
    <row r="15" spans="1:237" s="12" customFormat="1" ht="15.75" customHeight="1">
      <c r="A15" s="50">
        <v>17</v>
      </c>
      <c r="B15" s="127">
        <v>6</v>
      </c>
      <c r="C15" s="673">
        <f t="shared" si="13"/>
        <v>829</v>
      </c>
      <c r="D15" s="674"/>
      <c r="E15" s="673">
        <f t="shared" si="14"/>
        <v>294</v>
      </c>
      <c r="F15" s="674"/>
      <c r="G15" s="686">
        <v>68</v>
      </c>
      <c r="H15" s="687"/>
      <c r="I15" s="54">
        <v>15</v>
      </c>
      <c r="J15" s="54">
        <v>759</v>
      </c>
      <c r="K15" s="54">
        <v>279</v>
      </c>
      <c r="L15" s="54">
        <v>2</v>
      </c>
      <c r="M15" s="54">
        <v>0</v>
      </c>
      <c r="N15" s="275">
        <f t="shared" si="15"/>
        <v>30</v>
      </c>
      <c r="O15" s="275">
        <f t="shared" si="16"/>
        <v>12</v>
      </c>
      <c r="P15" s="54">
        <v>6</v>
      </c>
      <c r="Q15" s="54">
        <v>4</v>
      </c>
      <c r="R15" s="502">
        <v>17</v>
      </c>
      <c r="S15" s="503"/>
      <c r="T15" s="504"/>
      <c r="U15" s="127">
        <v>6</v>
      </c>
      <c r="V15" s="54">
        <v>5</v>
      </c>
      <c r="W15" s="54">
        <v>1</v>
      </c>
      <c r="X15" s="54">
        <v>4</v>
      </c>
      <c r="Y15" s="54">
        <v>1</v>
      </c>
      <c r="Z15" s="54">
        <v>4</v>
      </c>
      <c r="AA15" s="54">
        <v>2</v>
      </c>
      <c r="AB15" s="54">
        <v>2</v>
      </c>
      <c r="AC15" s="54">
        <v>1</v>
      </c>
      <c r="AD15" s="54">
        <v>3</v>
      </c>
      <c r="AE15" s="54">
        <v>1</v>
      </c>
      <c r="AF15" s="54">
        <v>6</v>
      </c>
      <c r="AG15" s="54">
        <v>2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</row>
    <row r="16" spans="1:237" s="12" customFormat="1" ht="15.75" customHeight="1">
      <c r="A16" s="50">
        <v>18</v>
      </c>
      <c r="B16" s="127">
        <v>7</v>
      </c>
      <c r="C16" s="673">
        <f t="shared" si="13"/>
        <v>1638</v>
      </c>
      <c r="D16" s="674"/>
      <c r="E16" s="673">
        <f t="shared" si="14"/>
        <v>513</v>
      </c>
      <c r="F16" s="674"/>
      <c r="G16" s="686">
        <v>519</v>
      </c>
      <c r="H16" s="687"/>
      <c r="I16" s="54">
        <v>143</v>
      </c>
      <c r="J16" s="54">
        <v>1097</v>
      </c>
      <c r="K16" s="54">
        <v>367</v>
      </c>
      <c r="L16" s="54">
        <v>22</v>
      </c>
      <c r="M16" s="54">
        <v>3</v>
      </c>
      <c r="N16" s="275">
        <f t="shared" si="15"/>
        <v>23</v>
      </c>
      <c r="O16" s="275">
        <f t="shared" si="16"/>
        <v>9</v>
      </c>
      <c r="P16" s="54">
        <v>4</v>
      </c>
      <c r="Q16" s="54">
        <v>3</v>
      </c>
      <c r="R16" s="502">
        <v>18</v>
      </c>
      <c r="S16" s="503"/>
      <c r="T16" s="504"/>
      <c r="U16" s="127">
        <v>7</v>
      </c>
      <c r="V16" s="54">
        <v>2</v>
      </c>
      <c r="W16" s="54">
        <v>0</v>
      </c>
      <c r="X16" s="54">
        <v>6</v>
      </c>
      <c r="Y16" s="54">
        <v>2</v>
      </c>
      <c r="Z16" s="54">
        <v>4</v>
      </c>
      <c r="AA16" s="54">
        <v>2</v>
      </c>
      <c r="AB16" s="54">
        <v>2</v>
      </c>
      <c r="AC16" s="54">
        <v>1</v>
      </c>
      <c r="AD16" s="54">
        <v>3</v>
      </c>
      <c r="AE16" s="54">
        <v>1</v>
      </c>
      <c r="AF16" s="54">
        <v>2</v>
      </c>
      <c r="AG16" s="54">
        <v>0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</row>
    <row r="17" spans="1:237" s="12" customFormat="1" ht="15.75" customHeight="1">
      <c r="A17" s="50">
        <v>19</v>
      </c>
      <c r="B17" s="127">
        <v>8</v>
      </c>
      <c r="C17" s="673">
        <f t="shared" si="13"/>
        <v>909</v>
      </c>
      <c r="D17" s="674"/>
      <c r="E17" s="673">
        <f t="shared" si="14"/>
        <v>362</v>
      </c>
      <c r="F17" s="674"/>
      <c r="G17" s="686">
        <v>217</v>
      </c>
      <c r="H17" s="687"/>
      <c r="I17" s="54">
        <v>83</v>
      </c>
      <c r="J17" s="54">
        <v>680</v>
      </c>
      <c r="K17" s="54">
        <v>273</v>
      </c>
      <c r="L17" s="54">
        <v>12</v>
      </c>
      <c r="M17" s="54">
        <v>6</v>
      </c>
      <c r="N17" s="275">
        <f t="shared" si="15"/>
        <v>25</v>
      </c>
      <c r="O17" s="275">
        <f t="shared" si="16"/>
        <v>16</v>
      </c>
      <c r="P17" s="54">
        <v>5</v>
      </c>
      <c r="Q17" s="54">
        <v>3</v>
      </c>
      <c r="R17" s="502">
        <v>19</v>
      </c>
      <c r="S17" s="503"/>
      <c r="T17" s="504"/>
      <c r="U17" s="127">
        <v>8</v>
      </c>
      <c r="V17" s="54">
        <v>3</v>
      </c>
      <c r="W17" s="54">
        <v>1</v>
      </c>
      <c r="X17" s="54">
        <v>7</v>
      </c>
      <c r="Y17" s="54">
        <v>5</v>
      </c>
      <c r="Z17" s="54">
        <v>3</v>
      </c>
      <c r="AA17" s="54">
        <v>2</v>
      </c>
      <c r="AB17" s="54">
        <v>3</v>
      </c>
      <c r="AC17" s="54">
        <v>3</v>
      </c>
      <c r="AD17" s="54">
        <v>2</v>
      </c>
      <c r="AE17" s="54">
        <v>2</v>
      </c>
      <c r="AF17" s="54">
        <v>2</v>
      </c>
      <c r="AG17" s="54">
        <v>0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</row>
    <row r="18" spans="1:237" s="12" customFormat="1" ht="15.75" customHeight="1">
      <c r="A18" s="50">
        <v>20</v>
      </c>
      <c r="B18" s="127">
        <v>9</v>
      </c>
      <c r="C18" s="673">
        <f t="shared" si="13"/>
        <v>579</v>
      </c>
      <c r="D18" s="674"/>
      <c r="E18" s="673">
        <f t="shared" si="14"/>
        <v>247</v>
      </c>
      <c r="F18" s="674"/>
      <c r="G18" s="686">
        <v>132</v>
      </c>
      <c r="H18" s="687"/>
      <c r="I18" s="54">
        <v>51</v>
      </c>
      <c r="J18" s="54">
        <v>439</v>
      </c>
      <c r="K18" s="54">
        <v>194</v>
      </c>
      <c r="L18" s="54">
        <v>8</v>
      </c>
      <c r="M18" s="54">
        <v>2</v>
      </c>
      <c r="N18" s="275">
        <f t="shared" si="15"/>
        <v>14</v>
      </c>
      <c r="O18" s="275">
        <f t="shared" si="16"/>
        <v>8</v>
      </c>
      <c r="P18" s="54">
        <v>6</v>
      </c>
      <c r="Q18" s="54">
        <v>4</v>
      </c>
      <c r="R18" s="502">
        <v>20</v>
      </c>
      <c r="S18" s="503"/>
      <c r="T18" s="504"/>
      <c r="U18" s="127">
        <v>9</v>
      </c>
      <c r="V18" s="54">
        <v>0</v>
      </c>
      <c r="W18" s="54">
        <v>0</v>
      </c>
      <c r="X18" s="54">
        <v>1</v>
      </c>
      <c r="Y18" s="54">
        <v>0</v>
      </c>
      <c r="Z18" s="54">
        <v>4</v>
      </c>
      <c r="AA18" s="54">
        <v>2</v>
      </c>
      <c r="AB18" s="54">
        <v>1</v>
      </c>
      <c r="AC18" s="54">
        <v>1</v>
      </c>
      <c r="AD18" s="54">
        <v>1</v>
      </c>
      <c r="AE18" s="54">
        <v>1</v>
      </c>
      <c r="AF18" s="54">
        <v>1</v>
      </c>
      <c r="AG18" s="54">
        <v>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</row>
    <row r="19" spans="1:237" s="12" customFormat="1" ht="15.75" customHeight="1">
      <c r="A19" s="50">
        <v>21</v>
      </c>
      <c r="B19" s="127">
        <v>10</v>
      </c>
      <c r="C19" s="673">
        <f t="shared" si="13"/>
        <v>575</v>
      </c>
      <c r="D19" s="674"/>
      <c r="E19" s="673">
        <f t="shared" si="14"/>
        <v>244</v>
      </c>
      <c r="F19" s="674"/>
      <c r="G19" s="686">
        <v>82</v>
      </c>
      <c r="H19" s="687"/>
      <c r="I19" s="54">
        <v>33</v>
      </c>
      <c r="J19" s="54">
        <v>481</v>
      </c>
      <c r="K19" s="54">
        <v>206</v>
      </c>
      <c r="L19" s="54">
        <v>12</v>
      </c>
      <c r="M19" s="54">
        <v>5</v>
      </c>
      <c r="N19" s="275">
        <f t="shared" si="15"/>
        <v>8</v>
      </c>
      <c r="O19" s="275">
        <f t="shared" si="16"/>
        <v>3</v>
      </c>
      <c r="P19" s="54">
        <v>1</v>
      </c>
      <c r="Q19" s="54">
        <v>0</v>
      </c>
      <c r="R19" s="502">
        <v>21</v>
      </c>
      <c r="S19" s="503"/>
      <c r="T19" s="504"/>
      <c r="U19" s="127">
        <v>10</v>
      </c>
      <c r="V19" s="54">
        <v>0</v>
      </c>
      <c r="W19" s="54">
        <v>0</v>
      </c>
      <c r="X19" s="54">
        <v>2</v>
      </c>
      <c r="Y19" s="54">
        <v>2</v>
      </c>
      <c r="Z19" s="54">
        <v>4</v>
      </c>
      <c r="AA19" s="54">
        <v>1</v>
      </c>
      <c r="AB19" s="54">
        <v>0</v>
      </c>
      <c r="AC19" s="54">
        <v>0</v>
      </c>
      <c r="AD19" s="54">
        <v>1</v>
      </c>
      <c r="AE19" s="54">
        <v>0</v>
      </c>
      <c r="AF19" s="54">
        <v>0</v>
      </c>
      <c r="AG19" s="54">
        <v>0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</row>
    <row r="20" spans="1:237" s="12" customFormat="1" ht="15.75" customHeight="1">
      <c r="A20" s="50">
        <v>22</v>
      </c>
      <c r="B20" s="127">
        <v>11</v>
      </c>
      <c r="C20" s="673">
        <f t="shared" si="13"/>
        <v>536</v>
      </c>
      <c r="D20" s="674"/>
      <c r="E20" s="673">
        <f t="shared" si="14"/>
        <v>232</v>
      </c>
      <c r="F20" s="674"/>
      <c r="G20" s="686">
        <v>73</v>
      </c>
      <c r="H20" s="687"/>
      <c r="I20" s="54">
        <v>34</v>
      </c>
      <c r="J20" s="54">
        <v>455</v>
      </c>
      <c r="K20" s="54">
        <v>196</v>
      </c>
      <c r="L20" s="54">
        <v>8</v>
      </c>
      <c r="M20" s="54">
        <v>2</v>
      </c>
      <c r="N20" s="275">
        <f t="shared" si="15"/>
        <v>11</v>
      </c>
      <c r="O20" s="275">
        <f t="shared" si="16"/>
        <v>7</v>
      </c>
      <c r="P20" s="54">
        <v>2</v>
      </c>
      <c r="Q20" s="54">
        <v>0</v>
      </c>
      <c r="R20" s="502">
        <v>22</v>
      </c>
      <c r="S20" s="503"/>
      <c r="T20" s="504"/>
      <c r="U20" s="127">
        <v>11</v>
      </c>
      <c r="V20" s="54">
        <v>0</v>
      </c>
      <c r="W20" s="54">
        <v>0</v>
      </c>
      <c r="X20" s="54">
        <v>3</v>
      </c>
      <c r="Y20" s="54">
        <v>2</v>
      </c>
      <c r="Z20" s="54">
        <v>0</v>
      </c>
      <c r="AA20" s="54">
        <v>0</v>
      </c>
      <c r="AB20" s="54">
        <v>3</v>
      </c>
      <c r="AC20" s="54">
        <v>3</v>
      </c>
      <c r="AD20" s="54">
        <v>2</v>
      </c>
      <c r="AE20" s="54">
        <v>2</v>
      </c>
      <c r="AF20" s="54">
        <v>1</v>
      </c>
      <c r="AG20" s="54"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</row>
    <row r="21" spans="1:237" s="12" customFormat="1" ht="15.75" customHeight="1">
      <c r="A21" s="50">
        <v>23</v>
      </c>
      <c r="B21" s="127">
        <v>12</v>
      </c>
      <c r="C21" s="673">
        <f t="shared" si="13"/>
        <v>483</v>
      </c>
      <c r="D21" s="674"/>
      <c r="E21" s="673">
        <f t="shared" si="14"/>
        <v>223</v>
      </c>
      <c r="F21" s="674"/>
      <c r="G21" s="686">
        <v>48</v>
      </c>
      <c r="H21" s="687"/>
      <c r="I21" s="54">
        <v>26</v>
      </c>
      <c r="J21" s="54">
        <v>422</v>
      </c>
      <c r="K21" s="54">
        <v>196</v>
      </c>
      <c r="L21" s="54">
        <v>13</v>
      </c>
      <c r="M21" s="54">
        <v>1</v>
      </c>
      <c r="N21" s="275">
        <f t="shared" si="15"/>
        <v>9</v>
      </c>
      <c r="O21" s="275">
        <f t="shared" si="16"/>
        <v>5</v>
      </c>
      <c r="P21" s="54">
        <v>3</v>
      </c>
      <c r="Q21" s="54">
        <v>1</v>
      </c>
      <c r="R21" s="502">
        <v>23</v>
      </c>
      <c r="S21" s="503"/>
      <c r="T21" s="504"/>
      <c r="U21" s="127">
        <v>12</v>
      </c>
      <c r="V21" s="54">
        <v>0</v>
      </c>
      <c r="W21" s="54">
        <v>0</v>
      </c>
      <c r="X21" s="54">
        <v>1</v>
      </c>
      <c r="Y21" s="54">
        <v>1</v>
      </c>
      <c r="Z21" s="54">
        <v>3</v>
      </c>
      <c r="AA21" s="54">
        <v>2</v>
      </c>
      <c r="AB21" s="54">
        <v>1</v>
      </c>
      <c r="AC21" s="54">
        <v>1</v>
      </c>
      <c r="AD21" s="54">
        <v>1</v>
      </c>
      <c r="AE21" s="54">
        <v>0</v>
      </c>
      <c r="AF21" s="54">
        <v>0</v>
      </c>
      <c r="AG21" s="54"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</row>
    <row r="22" spans="1:237" s="12" customFormat="1" ht="15.75" customHeight="1">
      <c r="A22" s="50">
        <v>24</v>
      </c>
      <c r="B22" s="127">
        <v>13</v>
      </c>
      <c r="C22" s="673">
        <f t="shared" si="13"/>
        <v>444</v>
      </c>
      <c r="D22" s="674"/>
      <c r="E22" s="673">
        <f t="shared" si="14"/>
        <v>218</v>
      </c>
      <c r="F22" s="674"/>
      <c r="G22" s="686">
        <v>36</v>
      </c>
      <c r="H22" s="687"/>
      <c r="I22" s="54">
        <v>12</v>
      </c>
      <c r="J22" s="54">
        <v>397</v>
      </c>
      <c r="K22" s="54">
        <v>203</v>
      </c>
      <c r="L22" s="54">
        <v>11</v>
      </c>
      <c r="M22" s="54">
        <v>3</v>
      </c>
      <c r="N22" s="275">
        <f t="shared" si="15"/>
        <v>8</v>
      </c>
      <c r="O22" s="275">
        <f t="shared" si="16"/>
        <v>4</v>
      </c>
      <c r="P22" s="54">
        <v>0</v>
      </c>
      <c r="Q22" s="54">
        <v>0</v>
      </c>
      <c r="R22" s="502">
        <v>24</v>
      </c>
      <c r="S22" s="503"/>
      <c r="T22" s="504"/>
      <c r="U22" s="127">
        <v>13</v>
      </c>
      <c r="V22" s="54">
        <v>1</v>
      </c>
      <c r="W22" s="54">
        <v>0</v>
      </c>
      <c r="X22" s="54">
        <v>0</v>
      </c>
      <c r="Y22" s="54">
        <v>0</v>
      </c>
      <c r="Z22" s="54">
        <v>2</v>
      </c>
      <c r="AA22" s="54">
        <v>1</v>
      </c>
      <c r="AB22" s="54">
        <v>0</v>
      </c>
      <c r="AC22" s="54">
        <v>0</v>
      </c>
      <c r="AD22" s="54">
        <v>4</v>
      </c>
      <c r="AE22" s="54">
        <v>2</v>
      </c>
      <c r="AF22" s="54">
        <v>1</v>
      </c>
      <c r="AG22" s="54">
        <v>1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</row>
    <row r="23" spans="1:237" s="12" customFormat="1" ht="15.75" customHeight="1">
      <c r="A23" s="50">
        <v>25</v>
      </c>
      <c r="B23" s="127">
        <v>14</v>
      </c>
      <c r="C23" s="673">
        <f t="shared" si="13"/>
        <v>454</v>
      </c>
      <c r="D23" s="674"/>
      <c r="E23" s="673">
        <f t="shared" si="14"/>
        <v>216</v>
      </c>
      <c r="F23" s="674"/>
      <c r="G23" s="686">
        <v>40</v>
      </c>
      <c r="H23" s="687"/>
      <c r="I23" s="54">
        <v>19</v>
      </c>
      <c r="J23" s="54">
        <v>405</v>
      </c>
      <c r="K23" s="54">
        <v>195</v>
      </c>
      <c r="L23" s="54">
        <v>9</v>
      </c>
      <c r="M23" s="54">
        <v>2</v>
      </c>
      <c r="N23" s="275">
        <f t="shared" si="15"/>
        <v>11</v>
      </c>
      <c r="O23" s="275">
        <f t="shared" si="16"/>
        <v>1</v>
      </c>
      <c r="P23" s="54">
        <v>2</v>
      </c>
      <c r="Q23" s="54">
        <v>1</v>
      </c>
      <c r="R23" s="502">
        <v>25</v>
      </c>
      <c r="S23" s="503"/>
      <c r="T23" s="504"/>
      <c r="U23" s="127">
        <v>14</v>
      </c>
      <c r="V23" s="54">
        <v>0</v>
      </c>
      <c r="W23" s="54">
        <v>0</v>
      </c>
      <c r="X23" s="54">
        <v>0</v>
      </c>
      <c r="Y23" s="54">
        <v>0</v>
      </c>
      <c r="Z23" s="54">
        <v>4</v>
      </c>
      <c r="AA23" s="54">
        <v>0</v>
      </c>
      <c r="AB23" s="54">
        <v>2</v>
      </c>
      <c r="AC23" s="54">
        <v>0</v>
      </c>
      <c r="AD23" s="54">
        <v>2</v>
      </c>
      <c r="AE23" s="54">
        <v>0</v>
      </c>
      <c r="AF23" s="54">
        <v>1</v>
      </c>
      <c r="AG23" s="54">
        <v>0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</row>
    <row r="24" spans="1:237" s="12" customFormat="1" ht="15.75" customHeight="1">
      <c r="A24" s="50">
        <v>26</v>
      </c>
      <c r="B24" s="127">
        <v>15</v>
      </c>
      <c r="C24" s="673">
        <f t="shared" si="13"/>
        <v>448</v>
      </c>
      <c r="D24" s="674"/>
      <c r="E24" s="673">
        <f t="shared" si="14"/>
        <v>225</v>
      </c>
      <c r="F24" s="674"/>
      <c r="G24" s="686">
        <v>40</v>
      </c>
      <c r="H24" s="687"/>
      <c r="I24" s="54">
        <v>17</v>
      </c>
      <c r="J24" s="54">
        <v>397</v>
      </c>
      <c r="K24" s="54">
        <v>202</v>
      </c>
      <c r="L24" s="54">
        <v>11</v>
      </c>
      <c r="M24" s="54">
        <v>6</v>
      </c>
      <c r="N24" s="275">
        <f t="shared" si="15"/>
        <v>8</v>
      </c>
      <c r="O24" s="275">
        <f t="shared" si="16"/>
        <v>4</v>
      </c>
      <c r="P24" s="54">
        <v>1</v>
      </c>
      <c r="Q24" s="54">
        <v>0</v>
      </c>
      <c r="R24" s="502">
        <v>26</v>
      </c>
      <c r="S24" s="503"/>
      <c r="T24" s="504"/>
      <c r="U24" s="127">
        <v>15</v>
      </c>
      <c r="V24" s="54">
        <v>0</v>
      </c>
      <c r="W24" s="54">
        <v>0</v>
      </c>
      <c r="X24" s="54">
        <v>1</v>
      </c>
      <c r="Y24" s="54">
        <v>1</v>
      </c>
      <c r="Z24" s="54">
        <v>2</v>
      </c>
      <c r="AA24" s="54">
        <v>1</v>
      </c>
      <c r="AB24" s="54">
        <v>1</v>
      </c>
      <c r="AC24" s="54">
        <v>1</v>
      </c>
      <c r="AD24" s="54">
        <v>3</v>
      </c>
      <c r="AE24" s="54">
        <v>1</v>
      </c>
      <c r="AF24" s="54">
        <v>0</v>
      </c>
      <c r="AG24" s="54">
        <v>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</row>
    <row r="25" spans="1:237" s="12" customFormat="1" ht="15.75" customHeight="1">
      <c r="A25" s="50">
        <v>27</v>
      </c>
      <c r="B25" s="127">
        <v>16</v>
      </c>
      <c r="C25" s="673">
        <f t="shared" si="13"/>
        <v>467</v>
      </c>
      <c r="D25" s="674"/>
      <c r="E25" s="673">
        <f t="shared" si="14"/>
        <v>239</v>
      </c>
      <c r="F25" s="674"/>
      <c r="G25" s="686">
        <v>30</v>
      </c>
      <c r="H25" s="687"/>
      <c r="I25" s="54">
        <v>16</v>
      </c>
      <c r="J25" s="54">
        <v>426</v>
      </c>
      <c r="K25" s="54">
        <v>216</v>
      </c>
      <c r="L25" s="54">
        <v>11</v>
      </c>
      <c r="M25" s="54">
        <v>7</v>
      </c>
      <c r="N25" s="275">
        <f t="shared" si="15"/>
        <v>5</v>
      </c>
      <c r="O25" s="275">
        <f t="shared" si="16"/>
        <v>3</v>
      </c>
      <c r="P25" s="54">
        <v>1</v>
      </c>
      <c r="Q25" s="54">
        <v>0</v>
      </c>
      <c r="R25" s="502">
        <v>27</v>
      </c>
      <c r="S25" s="503"/>
      <c r="T25" s="504"/>
      <c r="U25" s="127">
        <v>16</v>
      </c>
      <c r="V25" s="54">
        <v>0</v>
      </c>
      <c r="W25" s="54">
        <v>0</v>
      </c>
      <c r="X25" s="54">
        <v>0</v>
      </c>
      <c r="Y25" s="54">
        <v>0</v>
      </c>
      <c r="Z25" s="54">
        <v>1</v>
      </c>
      <c r="AA25" s="54">
        <v>0</v>
      </c>
      <c r="AB25" s="54">
        <v>1</v>
      </c>
      <c r="AC25" s="54">
        <v>1</v>
      </c>
      <c r="AD25" s="54">
        <v>2</v>
      </c>
      <c r="AE25" s="54">
        <v>2</v>
      </c>
      <c r="AF25" s="54">
        <v>0</v>
      </c>
      <c r="AG25" s="54">
        <v>0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</row>
    <row r="26" spans="1:237" s="12" customFormat="1" ht="15.75" customHeight="1">
      <c r="A26" s="50">
        <v>28</v>
      </c>
      <c r="B26" s="127">
        <v>17</v>
      </c>
      <c r="C26" s="673">
        <f t="shared" si="13"/>
        <v>584</v>
      </c>
      <c r="D26" s="674"/>
      <c r="E26" s="673">
        <f t="shared" si="14"/>
        <v>303</v>
      </c>
      <c r="F26" s="674"/>
      <c r="G26" s="686">
        <v>37</v>
      </c>
      <c r="H26" s="687"/>
      <c r="I26" s="54">
        <v>20</v>
      </c>
      <c r="J26" s="54">
        <v>531</v>
      </c>
      <c r="K26" s="54">
        <v>281</v>
      </c>
      <c r="L26" s="54">
        <v>16</v>
      </c>
      <c r="M26" s="54">
        <v>2</v>
      </c>
      <c r="N26" s="275">
        <f t="shared" si="15"/>
        <v>13</v>
      </c>
      <c r="O26" s="275">
        <f t="shared" si="16"/>
        <v>8</v>
      </c>
      <c r="P26" s="54">
        <v>2</v>
      </c>
      <c r="Q26" s="54">
        <v>2</v>
      </c>
      <c r="R26" s="502">
        <v>28</v>
      </c>
      <c r="S26" s="503"/>
      <c r="T26" s="504"/>
      <c r="U26" s="127">
        <v>17</v>
      </c>
      <c r="V26" s="54">
        <v>0</v>
      </c>
      <c r="W26" s="54">
        <v>0</v>
      </c>
      <c r="X26" s="54">
        <v>0</v>
      </c>
      <c r="Y26" s="54">
        <v>0</v>
      </c>
      <c r="Z26" s="54">
        <v>3</v>
      </c>
      <c r="AA26" s="54">
        <v>2</v>
      </c>
      <c r="AB26" s="54">
        <v>1</v>
      </c>
      <c r="AC26" s="54">
        <v>1</v>
      </c>
      <c r="AD26" s="54">
        <v>6</v>
      </c>
      <c r="AE26" s="54">
        <v>3</v>
      </c>
      <c r="AF26" s="54">
        <v>1</v>
      </c>
      <c r="AG26" s="54">
        <v>0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</row>
    <row r="27" spans="1:237" s="12" customFormat="1" ht="15.75" customHeight="1">
      <c r="A27" s="50">
        <v>29</v>
      </c>
      <c r="B27" s="127">
        <v>18</v>
      </c>
      <c r="C27" s="673">
        <f t="shared" si="13"/>
        <v>525</v>
      </c>
      <c r="D27" s="674"/>
      <c r="E27" s="673">
        <f t="shared" si="14"/>
        <v>292</v>
      </c>
      <c r="F27" s="674"/>
      <c r="G27" s="686">
        <v>49</v>
      </c>
      <c r="H27" s="687"/>
      <c r="I27" s="54">
        <v>24</v>
      </c>
      <c r="J27" s="54">
        <v>464</v>
      </c>
      <c r="K27" s="54">
        <v>263</v>
      </c>
      <c r="L27" s="54">
        <v>12</v>
      </c>
      <c r="M27" s="54">
        <v>5</v>
      </c>
      <c r="N27" s="275">
        <f t="shared" si="15"/>
        <v>18</v>
      </c>
      <c r="O27" s="275">
        <f t="shared" si="16"/>
        <v>8</v>
      </c>
      <c r="P27" s="54">
        <v>6</v>
      </c>
      <c r="Q27" s="54">
        <v>1</v>
      </c>
      <c r="R27" s="502">
        <v>29</v>
      </c>
      <c r="S27" s="503"/>
      <c r="T27" s="504"/>
      <c r="U27" s="127">
        <v>18</v>
      </c>
      <c r="V27" s="54">
        <v>0</v>
      </c>
      <c r="W27" s="54">
        <v>0</v>
      </c>
      <c r="X27" s="54">
        <v>0</v>
      </c>
      <c r="Y27" s="54">
        <v>0</v>
      </c>
      <c r="Z27" s="54">
        <v>2</v>
      </c>
      <c r="AA27" s="54">
        <v>2</v>
      </c>
      <c r="AB27" s="54">
        <v>2</v>
      </c>
      <c r="AC27" s="54">
        <v>1</v>
      </c>
      <c r="AD27" s="54">
        <v>7</v>
      </c>
      <c r="AE27" s="54">
        <v>4</v>
      </c>
      <c r="AF27" s="54">
        <v>1</v>
      </c>
      <c r="AG27" s="54">
        <v>0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</row>
    <row r="28" spans="1:237" s="12" customFormat="1" ht="15.75" customHeight="1">
      <c r="A28" s="50">
        <v>30</v>
      </c>
      <c r="B28" s="127">
        <v>19</v>
      </c>
      <c r="C28" s="673">
        <f t="shared" si="13"/>
        <v>554</v>
      </c>
      <c r="D28" s="674"/>
      <c r="E28" s="673">
        <f t="shared" si="14"/>
        <v>300</v>
      </c>
      <c r="F28" s="674"/>
      <c r="G28" s="686">
        <v>47</v>
      </c>
      <c r="H28" s="687"/>
      <c r="I28" s="54">
        <v>26</v>
      </c>
      <c r="J28" s="54">
        <v>482</v>
      </c>
      <c r="K28" s="54">
        <v>264</v>
      </c>
      <c r="L28" s="54">
        <v>25</v>
      </c>
      <c r="M28" s="54">
        <v>10</v>
      </c>
      <c r="N28" s="275">
        <f t="shared" si="15"/>
        <v>14</v>
      </c>
      <c r="O28" s="275">
        <f t="shared" si="16"/>
        <v>8</v>
      </c>
      <c r="P28" s="54">
        <v>4</v>
      </c>
      <c r="Q28" s="54">
        <v>3</v>
      </c>
      <c r="R28" s="502">
        <v>30</v>
      </c>
      <c r="S28" s="503"/>
      <c r="T28" s="504"/>
      <c r="U28" s="127">
        <v>19</v>
      </c>
      <c r="V28" s="54">
        <v>0</v>
      </c>
      <c r="W28" s="54">
        <v>0</v>
      </c>
      <c r="X28" s="54">
        <v>1</v>
      </c>
      <c r="Y28" s="54">
        <v>0</v>
      </c>
      <c r="Z28" s="54">
        <v>4</v>
      </c>
      <c r="AA28" s="54">
        <v>1</v>
      </c>
      <c r="AB28" s="54">
        <v>3</v>
      </c>
      <c r="AC28" s="54">
        <v>3</v>
      </c>
      <c r="AD28" s="54">
        <v>2</v>
      </c>
      <c r="AE28" s="54">
        <v>1</v>
      </c>
      <c r="AF28" s="54">
        <v>0</v>
      </c>
      <c r="AG28" s="54">
        <v>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</row>
    <row r="29" spans="1:237" s="12" customFormat="1" ht="15.75" customHeight="1">
      <c r="A29" s="50">
        <v>31</v>
      </c>
      <c r="B29" s="127">
        <v>20</v>
      </c>
      <c r="C29" s="673">
        <f t="shared" si="13"/>
        <v>509</v>
      </c>
      <c r="D29" s="674"/>
      <c r="E29" s="673">
        <f t="shared" si="14"/>
        <v>292</v>
      </c>
      <c r="F29" s="674"/>
      <c r="G29" s="686">
        <v>25</v>
      </c>
      <c r="H29" s="687"/>
      <c r="I29" s="54">
        <v>15</v>
      </c>
      <c r="J29" s="54">
        <v>475</v>
      </c>
      <c r="K29" s="54">
        <v>269</v>
      </c>
      <c r="L29" s="54">
        <v>9</v>
      </c>
      <c r="M29" s="54">
        <v>8</v>
      </c>
      <c r="N29" s="275">
        <f t="shared" si="15"/>
        <v>15</v>
      </c>
      <c r="O29" s="275">
        <f t="shared" si="16"/>
        <v>9</v>
      </c>
      <c r="P29" s="54">
        <v>6</v>
      </c>
      <c r="Q29" s="54">
        <v>5</v>
      </c>
      <c r="R29" s="502">
        <v>31</v>
      </c>
      <c r="S29" s="503"/>
      <c r="T29" s="504"/>
      <c r="U29" s="127">
        <v>20</v>
      </c>
      <c r="V29" s="54">
        <v>0</v>
      </c>
      <c r="W29" s="54">
        <v>0</v>
      </c>
      <c r="X29" s="54">
        <v>1</v>
      </c>
      <c r="Y29" s="54">
        <v>0</v>
      </c>
      <c r="Z29" s="54">
        <v>2</v>
      </c>
      <c r="AA29" s="54">
        <v>1</v>
      </c>
      <c r="AB29" s="54">
        <v>2</v>
      </c>
      <c r="AC29" s="54">
        <v>0</v>
      </c>
      <c r="AD29" s="54">
        <v>4</v>
      </c>
      <c r="AE29" s="54">
        <v>3</v>
      </c>
      <c r="AF29" s="54">
        <v>0</v>
      </c>
      <c r="AG29" s="54">
        <v>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</row>
    <row r="30" spans="1:237" s="12" customFormat="1" ht="15.75" customHeight="1">
      <c r="A30" s="50">
        <v>32</v>
      </c>
      <c r="B30" s="127">
        <v>21</v>
      </c>
      <c r="C30" s="673">
        <f t="shared" si="13"/>
        <v>519</v>
      </c>
      <c r="D30" s="674"/>
      <c r="E30" s="673">
        <f t="shared" si="14"/>
        <v>279</v>
      </c>
      <c r="F30" s="674"/>
      <c r="G30" s="686">
        <v>34</v>
      </c>
      <c r="H30" s="687"/>
      <c r="I30" s="54">
        <v>20</v>
      </c>
      <c r="J30" s="54">
        <v>475</v>
      </c>
      <c r="K30" s="54">
        <v>254</v>
      </c>
      <c r="L30" s="54">
        <v>10</v>
      </c>
      <c r="M30" s="54">
        <v>5</v>
      </c>
      <c r="N30" s="275">
        <f t="shared" si="15"/>
        <v>7</v>
      </c>
      <c r="O30" s="275">
        <f t="shared" si="16"/>
        <v>4</v>
      </c>
      <c r="P30" s="54">
        <v>1</v>
      </c>
      <c r="Q30" s="54">
        <v>1</v>
      </c>
      <c r="R30" s="502">
        <v>32</v>
      </c>
      <c r="S30" s="503"/>
      <c r="T30" s="504"/>
      <c r="U30" s="127">
        <v>21</v>
      </c>
      <c r="V30" s="54">
        <v>1</v>
      </c>
      <c r="W30" s="54">
        <v>0</v>
      </c>
      <c r="X30" s="54">
        <v>1</v>
      </c>
      <c r="Y30" s="54">
        <v>0</v>
      </c>
      <c r="Z30" s="54">
        <v>0</v>
      </c>
      <c r="AA30" s="54">
        <v>0</v>
      </c>
      <c r="AB30" s="54">
        <v>1</v>
      </c>
      <c r="AC30" s="54">
        <v>1</v>
      </c>
      <c r="AD30" s="54">
        <v>3</v>
      </c>
      <c r="AE30" s="54">
        <v>2</v>
      </c>
      <c r="AF30" s="54">
        <v>0</v>
      </c>
      <c r="AG30" s="54"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</row>
    <row r="31" spans="1:237" s="12" customFormat="1" ht="15.75" customHeight="1">
      <c r="A31" s="50">
        <v>33</v>
      </c>
      <c r="B31" s="127">
        <v>22</v>
      </c>
      <c r="C31" s="673">
        <f t="shared" si="13"/>
        <v>509</v>
      </c>
      <c r="D31" s="674"/>
      <c r="E31" s="673">
        <f t="shared" si="14"/>
        <v>290</v>
      </c>
      <c r="F31" s="674"/>
      <c r="G31" s="686">
        <v>25</v>
      </c>
      <c r="H31" s="687"/>
      <c r="I31" s="54">
        <v>10</v>
      </c>
      <c r="J31" s="54">
        <v>465</v>
      </c>
      <c r="K31" s="54">
        <v>273</v>
      </c>
      <c r="L31" s="54">
        <v>19</v>
      </c>
      <c r="M31" s="54">
        <v>7</v>
      </c>
      <c r="N31" s="275">
        <f t="shared" si="15"/>
        <v>7</v>
      </c>
      <c r="O31" s="275">
        <f t="shared" si="16"/>
        <v>4</v>
      </c>
      <c r="P31" s="54">
        <v>1</v>
      </c>
      <c r="Q31" s="54">
        <v>0</v>
      </c>
      <c r="R31" s="502">
        <v>33</v>
      </c>
      <c r="S31" s="503"/>
      <c r="T31" s="504"/>
      <c r="U31" s="127">
        <v>22</v>
      </c>
      <c r="V31" s="54">
        <v>0</v>
      </c>
      <c r="W31" s="54">
        <v>0</v>
      </c>
      <c r="X31" s="54">
        <v>0</v>
      </c>
      <c r="Y31" s="54">
        <v>0</v>
      </c>
      <c r="Z31" s="54">
        <v>3</v>
      </c>
      <c r="AA31" s="54">
        <v>2</v>
      </c>
      <c r="AB31" s="54">
        <v>1</v>
      </c>
      <c r="AC31" s="54">
        <v>0</v>
      </c>
      <c r="AD31" s="54">
        <v>1</v>
      </c>
      <c r="AE31" s="54">
        <v>1</v>
      </c>
      <c r="AF31" s="54">
        <v>1</v>
      </c>
      <c r="AG31" s="54">
        <v>1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</row>
    <row r="32" spans="1:237" s="12" customFormat="1" ht="15.75" customHeight="1">
      <c r="A32" s="50">
        <v>34</v>
      </c>
      <c r="B32" s="127">
        <v>23</v>
      </c>
      <c r="C32" s="673">
        <f t="shared" si="13"/>
        <v>477</v>
      </c>
      <c r="D32" s="674"/>
      <c r="E32" s="673">
        <f t="shared" si="14"/>
        <v>301</v>
      </c>
      <c r="F32" s="674"/>
      <c r="G32" s="686">
        <v>24</v>
      </c>
      <c r="H32" s="687"/>
      <c r="I32" s="54">
        <v>11</v>
      </c>
      <c r="J32" s="54">
        <v>439</v>
      </c>
      <c r="K32" s="54">
        <v>279</v>
      </c>
      <c r="L32" s="54">
        <v>14</v>
      </c>
      <c r="M32" s="54">
        <v>11</v>
      </c>
      <c r="N32" s="275">
        <f t="shared" si="15"/>
        <v>10</v>
      </c>
      <c r="O32" s="275">
        <f t="shared" si="16"/>
        <v>5</v>
      </c>
      <c r="P32" s="54">
        <v>1</v>
      </c>
      <c r="Q32" s="54">
        <v>1</v>
      </c>
      <c r="R32" s="502">
        <v>34</v>
      </c>
      <c r="S32" s="503"/>
      <c r="T32" s="504"/>
      <c r="U32" s="127">
        <v>23</v>
      </c>
      <c r="V32" s="54">
        <v>1</v>
      </c>
      <c r="W32" s="54">
        <v>1</v>
      </c>
      <c r="X32" s="54">
        <v>2</v>
      </c>
      <c r="Y32" s="54">
        <v>0</v>
      </c>
      <c r="Z32" s="54">
        <v>2</v>
      </c>
      <c r="AA32" s="54">
        <v>1</v>
      </c>
      <c r="AB32" s="54">
        <v>0</v>
      </c>
      <c r="AC32" s="54">
        <v>0</v>
      </c>
      <c r="AD32" s="54">
        <v>4</v>
      </c>
      <c r="AE32" s="54">
        <v>2</v>
      </c>
      <c r="AF32" s="54">
        <v>0</v>
      </c>
      <c r="AG32" s="54">
        <v>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</row>
    <row r="33" spans="1:237" s="12" customFormat="1" ht="15.75" customHeight="1">
      <c r="A33" s="50">
        <v>35</v>
      </c>
      <c r="B33" s="127">
        <v>24</v>
      </c>
      <c r="C33" s="673">
        <f t="shared" si="13"/>
        <v>449</v>
      </c>
      <c r="D33" s="674"/>
      <c r="E33" s="673">
        <f t="shared" si="14"/>
        <v>257</v>
      </c>
      <c r="F33" s="674"/>
      <c r="G33" s="686">
        <v>19</v>
      </c>
      <c r="H33" s="687"/>
      <c r="I33" s="54">
        <v>10</v>
      </c>
      <c r="J33" s="54">
        <v>422</v>
      </c>
      <c r="K33" s="54">
        <v>241</v>
      </c>
      <c r="L33" s="54">
        <v>8</v>
      </c>
      <c r="M33" s="54">
        <v>6</v>
      </c>
      <c r="N33" s="275">
        <f t="shared" si="15"/>
        <v>13</v>
      </c>
      <c r="O33" s="275">
        <f t="shared" si="16"/>
        <v>7</v>
      </c>
      <c r="P33" s="54">
        <v>1</v>
      </c>
      <c r="Q33" s="54">
        <v>0</v>
      </c>
      <c r="R33" s="502">
        <v>35</v>
      </c>
      <c r="S33" s="503"/>
      <c r="T33" s="504"/>
      <c r="U33" s="127">
        <v>24</v>
      </c>
      <c r="V33" s="54">
        <v>0</v>
      </c>
      <c r="W33" s="54">
        <v>0</v>
      </c>
      <c r="X33" s="54">
        <v>3</v>
      </c>
      <c r="Y33" s="54">
        <v>1</v>
      </c>
      <c r="Z33" s="54">
        <v>4</v>
      </c>
      <c r="AA33" s="54">
        <v>3</v>
      </c>
      <c r="AB33" s="54">
        <v>0</v>
      </c>
      <c r="AC33" s="54">
        <v>0</v>
      </c>
      <c r="AD33" s="54">
        <v>4</v>
      </c>
      <c r="AE33" s="54">
        <v>3</v>
      </c>
      <c r="AF33" s="54">
        <v>1</v>
      </c>
      <c r="AG33" s="54">
        <v>0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</row>
    <row r="34" spans="1:237" s="12" customFormat="1" ht="15.75" customHeight="1">
      <c r="A34" s="50">
        <v>36</v>
      </c>
      <c r="B34" s="127">
        <v>25</v>
      </c>
      <c r="C34" s="673">
        <f t="shared" si="13"/>
        <v>374</v>
      </c>
      <c r="D34" s="674"/>
      <c r="E34" s="673">
        <f t="shared" si="14"/>
        <v>215</v>
      </c>
      <c r="F34" s="674"/>
      <c r="G34" s="686">
        <v>21</v>
      </c>
      <c r="H34" s="687"/>
      <c r="I34" s="54">
        <v>12</v>
      </c>
      <c r="J34" s="54">
        <v>342</v>
      </c>
      <c r="K34" s="54">
        <v>200</v>
      </c>
      <c r="L34" s="54">
        <v>11</v>
      </c>
      <c r="M34" s="54">
        <v>3</v>
      </c>
      <c r="N34" s="275">
        <f t="shared" si="15"/>
        <v>11</v>
      </c>
      <c r="O34" s="275">
        <f t="shared" si="16"/>
        <v>10</v>
      </c>
      <c r="P34" s="54">
        <v>3</v>
      </c>
      <c r="Q34" s="54">
        <v>3</v>
      </c>
      <c r="R34" s="502">
        <v>36</v>
      </c>
      <c r="S34" s="503"/>
      <c r="T34" s="504"/>
      <c r="U34" s="127">
        <v>25</v>
      </c>
      <c r="V34" s="54">
        <v>1</v>
      </c>
      <c r="W34" s="54">
        <v>1</v>
      </c>
      <c r="X34" s="54">
        <v>1</v>
      </c>
      <c r="Y34" s="54">
        <v>1</v>
      </c>
      <c r="Z34" s="54">
        <v>0</v>
      </c>
      <c r="AA34" s="54">
        <v>0</v>
      </c>
      <c r="AB34" s="54">
        <v>0</v>
      </c>
      <c r="AC34" s="54">
        <v>0</v>
      </c>
      <c r="AD34" s="54">
        <v>6</v>
      </c>
      <c r="AE34" s="54">
        <v>5</v>
      </c>
      <c r="AF34" s="54">
        <v>0</v>
      </c>
      <c r="AG34" s="54">
        <v>0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</row>
    <row r="35" spans="1:237" s="12" customFormat="1" ht="15.75" customHeight="1">
      <c r="A35" s="50">
        <v>37</v>
      </c>
      <c r="B35" s="127">
        <v>26</v>
      </c>
      <c r="C35" s="673">
        <f t="shared" si="13"/>
        <v>397</v>
      </c>
      <c r="D35" s="674"/>
      <c r="E35" s="673">
        <f t="shared" si="14"/>
        <v>236</v>
      </c>
      <c r="F35" s="674"/>
      <c r="G35" s="686">
        <v>18</v>
      </c>
      <c r="H35" s="687"/>
      <c r="I35" s="54">
        <v>13</v>
      </c>
      <c r="J35" s="54">
        <v>365</v>
      </c>
      <c r="K35" s="54">
        <v>219</v>
      </c>
      <c r="L35" s="54">
        <v>14</v>
      </c>
      <c r="M35" s="54">
        <v>4</v>
      </c>
      <c r="N35" s="275">
        <f t="shared" si="15"/>
        <v>9</v>
      </c>
      <c r="O35" s="275">
        <f t="shared" si="16"/>
        <v>6</v>
      </c>
      <c r="P35" s="54">
        <v>4</v>
      </c>
      <c r="Q35" s="54">
        <v>3</v>
      </c>
      <c r="R35" s="502">
        <v>37</v>
      </c>
      <c r="S35" s="503"/>
      <c r="T35" s="504"/>
      <c r="U35" s="127">
        <v>26</v>
      </c>
      <c r="V35" s="54">
        <v>0</v>
      </c>
      <c r="W35" s="54">
        <v>0</v>
      </c>
      <c r="X35" s="54">
        <v>1</v>
      </c>
      <c r="Y35" s="54">
        <v>0</v>
      </c>
      <c r="Z35" s="54">
        <v>2</v>
      </c>
      <c r="AA35" s="54">
        <v>2</v>
      </c>
      <c r="AB35" s="54">
        <v>0</v>
      </c>
      <c r="AC35" s="54">
        <v>0</v>
      </c>
      <c r="AD35" s="54">
        <v>2</v>
      </c>
      <c r="AE35" s="54">
        <v>1</v>
      </c>
      <c r="AF35" s="54">
        <v>0</v>
      </c>
      <c r="AG35" s="54">
        <v>0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</row>
    <row r="36" spans="1:237" s="12" customFormat="1" ht="15.75" customHeight="1">
      <c r="A36" s="50">
        <v>38</v>
      </c>
      <c r="B36" s="127">
        <v>27</v>
      </c>
      <c r="C36" s="673">
        <f t="shared" si="13"/>
        <v>301</v>
      </c>
      <c r="D36" s="674"/>
      <c r="E36" s="673">
        <f t="shared" si="14"/>
        <v>167</v>
      </c>
      <c r="F36" s="674"/>
      <c r="G36" s="686">
        <v>12</v>
      </c>
      <c r="H36" s="687"/>
      <c r="I36" s="54">
        <v>8</v>
      </c>
      <c r="J36" s="54">
        <v>281</v>
      </c>
      <c r="K36" s="54">
        <v>154</v>
      </c>
      <c r="L36" s="54">
        <v>8</v>
      </c>
      <c r="M36" s="54">
        <v>5</v>
      </c>
      <c r="N36" s="275">
        <f t="shared" si="15"/>
        <v>9</v>
      </c>
      <c r="O36" s="275">
        <f t="shared" si="16"/>
        <v>6</v>
      </c>
      <c r="P36" s="54">
        <v>2</v>
      </c>
      <c r="Q36" s="54">
        <v>2</v>
      </c>
      <c r="R36" s="502">
        <v>38</v>
      </c>
      <c r="S36" s="503"/>
      <c r="T36" s="504"/>
      <c r="U36" s="127">
        <v>27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1</v>
      </c>
      <c r="AC36" s="54">
        <v>1</v>
      </c>
      <c r="AD36" s="54">
        <v>6</v>
      </c>
      <c r="AE36" s="54">
        <v>3</v>
      </c>
      <c r="AF36" s="54">
        <v>0</v>
      </c>
      <c r="AG36" s="54">
        <v>0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</row>
    <row r="37" spans="1:237" s="12" customFormat="1" ht="15.75" customHeight="1">
      <c r="A37" s="50">
        <v>39</v>
      </c>
      <c r="B37" s="127">
        <v>28</v>
      </c>
      <c r="C37" s="673">
        <f t="shared" si="13"/>
        <v>302</v>
      </c>
      <c r="D37" s="674"/>
      <c r="E37" s="673">
        <f t="shared" si="14"/>
        <v>165</v>
      </c>
      <c r="F37" s="674"/>
      <c r="G37" s="686">
        <v>17</v>
      </c>
      <c r="H37" s="687"/>
      <c r="I37" s="54">
        <v>6</v>
      </c>
      <c r="J37" s="54">
        <v>272</v>
      </c>
      <c r="K37" s="54">
        <v>154</v>
      </c>
      <c r="L37" s="54">
        <v>13</v>
      </c>
      <c r="M37" s="54">
        <v>5</v>
      </c>
      <c r="N37" s="275">
        <f t="shared" si="15"/>
        <v>10</v>
      </c>
      <c r="O37" s="275">
        <f t="shared" si="16"/>
        <v>7</v>
      </c>
      <c r="P37" s="54">
        <v>1</v>
      </c>
      <c r="Q37" s="54">
        <v>1</v>
      </c>
      <c r="R37" s="502">
        <v>39</v>
      </c>
      <c r="S37" s="503"/>
      <c r="T37" s="504"/>
      <c r="U37" s="127">
        <v>28</v>
      </c>
      <c r="V37" s="54">
        <v>0</v>
      </c>
      <c r="W37" s="54">
        <v>0</v>
      </c>
      <c r="X37" s="54">
        <v>2</v>
      </c>
      <c r="Y37" s="54">
        <v>1</v>
      </c>
      <c r="Z37" s="54">
        <v>1</v>
      </c>
      <c r="AA37" s="54">
        <v>1</v>
      </c>
      <c r="AB37" s="54">
        <v>0</v>
      </c>
      <c r="AC37" s="54">
        <v>0</v>
      </c>
      <c r="AD37" s="54">
        <v>6</v>
      </c>
      <c r="AE37" s="54">
        <v>4</v>
      </c>
      <c r="AF37" s="54">
        <v>0</v>
      </c>
      <c r="AG37" s="54">
        <v>0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</row>
    <row r="38" spans="1:237" s="12" customFormat="1" ht="15.75" customHeight="1">
      <c r="A38" s="50">
        <v>40</v>
      </c>
      <c r="B38" s="127">
        <v>29</v>
      </c>
      <c r="C38" s="673">
        <f t="shared" si="13"/>
        <v>341</v>
      </c>
      <c r="D38" s="674"/>
      <c r="E38" s="673">
        <f t="shared" si="14"/>
        <v>189</v>
      </c>
      <c r="F38" s="674"/>
      <c r="G38" s="686">
        <v>12</v>
      </c>
      <c r="H38" s="687"/>
      <c r="I38" s="54">
        <v>6</v>
      </c>
      <c r="J38" s="54">
        <v>311</v>
      </c>
      <c r="K38" s="54">
        <v>179</v>
      </c>
      <c r="L38" s="54">
        <v>18</v>
      </c>
      <c r="M38" s="54">
        <v>4</v>
      </c>
      <c r="N38" s="275">
        <f t="shared" si="15"/>
        <v>8</v>
      </c>
      <c r="O38" s="275">
        <f t="shared" si="16"/>
        <v>5</v>
      </c>
      <c r="P38" s="54">
        <v>5</v>
      </c>
      <c r="Q38" s="54">
        <v>3</v>
      </c>
      <c r="R38" s="502">
        <v>40</v>
      </c>
      <c r="S38" s="503"/>
      <c r="T38" s="504"/>
      <c r="U38" s="127">
        <v>29</v>
      </c>
      <c r="V38" s="54">
        <v>0</v>
      </c>
      <c r="W38" s="54">
        <v>0</v>
      </c>
      <c r="X38" s="54">
        <v>0</v>
      </c>
      <c r="Y38" s="54">
        <v>0</v>
      </c>
      <c r="Z38" s="54">
        <v>2</v>
      </c>
      <c r="AA38" s="54">
        <v>2</v>
      </c>
      <c r="AB38" s="54">
        <v>0</v>
      </c>
      <c r="AC38" s="54">
        <v>0</v>
      </c>
      <c r="AD38" s="54">
        <v>1</v>
      </c>
      <c r="AE38" s="54">
        <v>0</v>
      </c>
      <c r="AF38" s="54">
        <v>0</v>
      </c>
      <c r="AG38" s="54">
        <v>0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</row>
    <row r="39" spans="1:237" s="12" customFormat="1" ht="15.75" customHeight="1">
      <c r="A39" s="50" t="s">
        <v>60</v>
      </c>
      <c r="B39" s="127">
        <v>30</v>
      </c>
      <c r="C39" s="673">
        <f t="shared" si="13"/>
        <v>1221</v>
      </c>
      <c r="D39" s="674"/>
      <c r="E39" s="673">
        <f t="shared" si="14"/>
        <v>670</v>
      </c>
      <c r="F39" s="674"/>
      <c r="G39" s="686">
        <v>55</v>
      </c>
      <c r="H39" s="687"/>
      <c r="I39" s="54">
        <v>24</v>
      </c>
      <c r="J39" s="54">
        <v>1096</v>
      </c>
      <c r="K39" s="54">
        <v>608</v>
      </c>
      <c r="L39" s="54">
        <v>70</v>
      </c>
      <c r="M39" s="54">
        <v>38</v>
      </c>
      <c r="N39" s="275">
        <f t="shared" si="15"/>
        <v>50</v>
      </c>
      <c r="O39" s="275">
        <f t="shared" si="16"/>
        <v>21</v>
      </c>
      <c r="P39" s="54">
        <v>25</v>
      </c>
      <c r="Q39" s="54">
        <v>6</v>
      </c>
      <c r="R39" s="502" t="s">
        <v>60</v>
      </c>
      <c r="S39" s="503"/>
      <c r="T39" s="504"/>
      <c r="U39" s="127">
        <v>30</v>
      </c>
      <c r="V39" s="54">
        <v>1</v>
      </c>
      <c r="W39" s="54">
        <v>1</v>
      </c>
      <c r="X39" s="54">
        <v>4</v>
      </c>
      <c r="Y39" s="54">
        <v>2</v>
      </c>
      <c r="Z39" s="54">
        <v>5</v>
      </c>
      <c r="AA39" s="54">
        <v>2</v>
      </c>
      <c r="AB39" s="54">
        <v>2</v>
      </c>
      <c r="AC39" s="54">
        <v>1</v>
      </c>
      <c r="AD39" s="54">
        <v>11</v>
      </c>
      <c r="AE39" s="54">
        <v>8</v>
      </c>
      <c r="AF39" s="54">
        <v>2</v>
      </c>
      <c r="AG39" s="54">
        <v>1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</row>
  </sheetData>
  <mergeCells count="156">
    <mergeCell ref="Z5:Z8"/>
    <mergeCell ref="AA6:AA8"/>
    <mergeCell ref="AB5:AB8"/>
    <mergeCell ref="AC6:AC8"/>
    <mergeCell ref="AD5:AD8"/>
    <mergeCell ref="AE6:AE8"/>
    <mergeCell ref="V4:AG4"/>
    <mergeCell ref="AF5:AF8"/>
    <mergeCell ref="AG6:AG8"/>
    <mergeCell ref="I7:I8"/>
    <mergeCell ref="K7:K8"/>
    <mergeCell ref="M7:M8"/>
    <mergeCell ref="U4:U8"/>
    <mergeCell ref="R4:T8"/>
    <mergeCell ref="V5:V8"/>
    <mergeCell ref="W6:W8"/>
    <mergeCell ref="X5:X8"/>
    <mergeCell ref="Y6:Y8"/>
    <mergeCell ref="L5:M5"/>
    <mergeCell ref="C4:D8"/>
    <mergeCell ref="G10:H10"/>
    <mergeCell ref="G11:H11"/>
    <mergeCell ref="G12:H12"/>
    <mergeCell ref="G13:H13"/>
    <mergeCell ref="G14:H14"/>
    <mergeCell ref="R38:T38"/>
    <mergeCell ref="R39:T39"/>
    <mergeCell ref="R32:T32"/>
    <mergeCell ref="R33:T33"/>
    <mergeCell ref="R34:T34"/>
    <mergeCell ref="R35:T35"/>
    <mergeCell ref="R36:T36"/>
    <mergeCell ref="R27:T27"/>
    <mergeCell ref="R28:T28"/>
    <mergeCell ref="R29:T29"/>
    <mergeCell ref="R30:T30"/>
    <mergeCell ref="R31:T31"/>
    <mergeCell ref="R22:T22"/>
    <mergeCell ref="R23:T23"/>
    <mergeCell ref="R24:T24"/>
    <mergeCell ref="R25:T25"/>
    <mergeCell ref="R26:T26"/>
    <mergeCell ref="R17:T17"/>
    <mergeCell ref="R9:T9"/>
    <mergeCell ref="R10:T10"/>
    <mergeCell ref="R11:T11"/>
    <mergeCell ref="R12:T12"/>
    <mergeCell ref="R13:T13"/>
    <mergeCell ref="E16:F16"/>
    <mergeCell ref="E17:F17"/>
    <mergeCell ref="E18:F18"/>
    <mergeCell ref="C12:D12"/>
    <mergeCell ref="C13:D13"/>
    <mergeCell ref="C14:D14"/>
    <mergeCell ref="C15:D15"/>
    <mergeCell ref="C16:D16"/>
    <mergeCell ref="C9:D9"/>
    <mergeCell ref="E9:F9"/>
    <mergeCell ref="C10:D10"/>
    <mergeCell ref="C11:D11"/>
    <mergeCell ref="R18:T18"/>
    <mergeCell ref="R15:T15"/>
    <mergeCell ref="E37:F37"/>
    <mergeCell ref="G39:H39"/>
    <mergeCell ref="G9:H9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E35:F35"/>
    <mergeCell ref="E36:F36"/>
    <mergeCell ref="E28:F28"/>
    <mergeCell ref="E29:F29"/>
    <mergeCell ref="E30:F30"/>
    <mergeCell ref="E31:F31"/>
    <mergeCell ref="E38:F38"/>
    <mergeCell ref="C35:D35"/>
    <mergeCell ref="R14:T14"/>
    <mergeCell ref="R37:T37"/>
    <mergeCell ref="G15:H15"/>
    <mergeCell ref="G16:H16"/>
    <mergeCell ref="G17:H17"/>
    <mergeCell ref="G18:H18"/>
    <mergeCell ref="E23:F23"/>
    <mergeCell ref="E24:F24"/>
    <mergeCell ref="E25:F25"/>
    <mergeCell ref="E26:F26"/>
    <mergeCell ref="E27:F27"/>
    <mergeCell ref="G19:H19"/>
    <mergeCell ref="G20:H20"/>
    <mergeCell ref="G21:H21"/>
    <mergeCell ref="G22:H22"/>
    <mergeCell ref="G23:H23"/>
    <mergeCell ref="E20:F20"/>
    <mergeCell ref="E21:F21"/>
    <mergeCell ref="C27:D27"/>
    <mergeCell ref="C28:D28"/>
    <mergeCell ref="C37:D37"/>
    <mergeCell ref="C29:D29"/>
    <mergeCell ref="E10:F10"/>
    <mergeCell ref="E11:F11"/>
    <mergeCell ref="E12:F12"/>
    <mergeCell ref="E13:F13"/>
    <mergeCell ref="E14:F14"/>
    <mergeCell ref="E15:F15"/>
    <mergeCell ref="C30:D30"/>
    <mergeCell ref="C31:D31"/>
    <mergeCell ref="R16:T16"/>
    <mergeCell ref="R19:T19"/>
    <mergeCell ref="R20:T20"/>
    <mergeCell ref="R21:T2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E39:F39"/>
    <mergeCell ref="C36:D36"/>
    <mergeCell ref="E19:F19"/>
    <mergeCell ref="P5:P8"/>
    <mergeCell ref="Q6:Q8"/>
    <mergeCell ref="A1:Q2"/>
    <mergeCell ref="A4:A8"/>
    <mergeCell ref="B4:B8"/>
    <mergeCell ref="O5:O8"/>
    <mergeCell ref="E5:F8"/>
    <mergeCell ref="N4:N8"/>
    <mergeCell ref="C39:D39"/>
    <mergeCell ref="E22:F22"/>
    <mergeCell ref="C32:D32"/>
    <mergeCell ref="C33:D33"/>
    <mergeCell ref="C34:D34"/>
    <mergeCell ref="G5:I5"/>
    <mergeCell ref="G6:H8"/>
    <mergeCell ref="J5:K5"/>
    <mergeCell ref="C38:D38"/>
    <mergeCell ref="E32:F32"/>
    <mergeCell ref="E33:F33"/>
    <mergeCell ref="E34:F34"/>
    <mergeCell ref="E4:M4"/>
  </mergeCells>
  <pageMargins left="0.59055118110236227" right="0.39370078740157483" top="0.59055118110236227" bottom="0.39370078740157483" header="0" footer="0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P218"/>
  <sheetViews>
    <sheetView view="pageBreakPreview" topLeftCell="A212" zoomScale="85" zoomScaleNormal="100" zoomScaleSheetLayoutView="85" workbookViewId="0">
      <selection activeCell="J239" sqref="J239"/>
    </sheetView>
  </sheetViews>
  <sheetFormatPr defaultColWidth="7.42578125" defaultRowHeight="12.75"/>
  <cols>
    <col min="1" max="1" width="4" style="9" customWidth="1"/>
    <col min="2" max="2" width="10.7109375" style="9" customWidth="1"/>
    <col min="3" max="9" width="6" style="9" customWidth="1"/>
    <col min="10" max="13" width="5.42578125" style="9" customWidth="1"/>
    <col min="14" max="15" width="4.7109375" style="9" customWidth="1"/>
    <col min="16" max="16" width="7.28515625" style="9" customWidth="1"/>
    <col min="17" max="17" width="9.7109375" style="9" customWidth="1"/>
    <col min="18" max="20" width="8.28515625" style="9" customWidth="1"/>
    <col min="21" max="22" width="9" style="9" customWidth="1"/>
    <col min="23" max="183" width="4.28515625" style="9" customWidth="1"/>
    <col min="184" max="184" width="5.85546875" style="9" customWidth="1"/>
    <col min="185" max="185" width="11.7109375" style="9" customWidth="1"/>
    <col min="186" max="192" width="6.42578125" style="9" customWidth="1"/>
    <col min="193" max="193" width="7.140625" style="9" customWidth="1"/>
    <col min="194" max="194" width="6.42578125" style="9" customWidth="1"/>
    <col min="195" max="195" width="5.7109375" style="9" customWidth="1"/>
    <col min="196" max="196" width="6.42578125" style="9" customWidth="1"/>
    <col min="197" max="197" width="5.85546875" style="9" customWidth="1"/>
    <col min="198" max="198" width="7" style="9" customWidth="1"/>
    <col min="199" max="199" width="6.7109375" style="9" customWidth="1"/>
    <col min="200" max="200" width="6.42578125" style="9" customWidth="1"/>
    <col min="201" max="203" width="8.140625" style="9" customWidth="1"/>
    <col min="204" max="210" width="10.42578125" style="9" customWidth="1"/>
    <col min="211" max="211" width="7" style="9" customWidth="1"/>
    <col min="212" max="212" width="6.85546875" style="9" customWidth="1"/>
    <col min="213" max="213" width="6.42578125" style="9" customWidth="1"/>
    <col min="214" max="214" width="6.85546875" style="9" customWidth="1"/>
    <col min="215" max="215" width="6.7109375" style="9" customWidth="1"/>
    <col min="216" max="216" width="6.42578125" style="9" customWidth="1"/>
    <col min="217" max="217" width="5.140625" style="9" customWidth="1"/>
    <col min="218" max="218" width="5.7109375" style="9" customWidth="1"/>
    <col min="219" max="219" width="5.42578125" style="9" customWidth="1"/>
    <col min="220" max="220" width="6.28515625" style="9" customWidth="1"/>
    <col min="221" max="221" width="5.140625" style="9" customWidth="1"/>
    <col min="222" max="224" width="7.42578125" style="9" customWidth="1"/>
    <col min="225" max="16384" width="7.42578125" style="3"/>
  </cols>
  <sheetData>
    <row r="1" spans="1:224" ht="28.5" customHeight="1">
      <c r="A1" s="675" t="s">
        <v>701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</row>
    <row r="2" spans="1:224" ht="28.5" customHeight="1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</row>
    <row r="3" spans="1:224" s="12" customFormat="1" ht="18" customHeight="1">
      <c r="A3" s="63" t="s">
        <v>182</v>
      </c>
      <c r="B3" s="63"/>
      <c r="C3" s="63"/>
      <c r="D3" s="63"/>
      <c r="E3" s="63"/>
      <c r="F3" s="63"/>
      <c r="G3" s="63"/>
      <c r="H3" s="6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08" t="s">
        <v>220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1:224" s="12" customFormat="1" ht="19.5" customHeight="1">
      <c r="A4" s="490" t="s">
        <v>154</v>
      </c>
      <c r="B4" s="491"/>
      <c r="C4" s="491"/>
      <c r="D4" s="491"/>
      <c r="E4" s="491"/>
      <c r="F4" s="491"/>
      <c r="G4" s="491"/>
      <c r="H4" s="492"/>
      <c r="I4" s="466" t="s">
        <v>17</v>
      </c>
      <c r="J4" s="470" t="s">
        <v>28</v>
      </c>
      <c r="K4" s="681"/>
      <c r="L4" s="452"/>
      <c r="M4" s="452"/>
      <c r="N4" s="452"/>
      <c r="O4" s="452"/>
      <c r="P4" s="452"/>
      <c r="Q4" s="452"/>
      <c r="R4" s="452"/>
      <c r="S4" s="452"/>
      <c r="T4" s="45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</row>
    <row r="5" spans="1:224" s="12" customFormat="1" ht="27" customHeight="1">
      <c r="A5" s="554"/>
      <c r="B5" s="555"/>
      <c r="C5" s="555"/>
      <c r="D5" s="555"/>
      <c r="E5" s="555"/>
      <c r="F5" s="555"/>
      <c r="G5" s="555"/>
      <c r="H5" s="717"/>
      <c r="I5" s="466"/>
      <c r="J5" s="454"/>
      <c r="K5" s="682"/>
      <c r="L5" s="467" t="s">
        <v>12</v>
      </c>
      <c r="M5" s="678"/>
      <c r="N5" s="451" t="s">
        <v>15</v>
      </c>
      <c r="O5" s="452"/>
      <c r="P5" s="453"/>
      <c r="Q5" s="451" t="s">
        <v>14</v>
      </c>
      <c r="R5" s="453"/>
      <c r="S5" s="451" t="s">
        <v>13</v>
      </c>
      <c r="T5" s="45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</row>
    <row r="6" spans="1:224" s="12" customFormat="1" ht="16.5" customHeight="1">
      <c r="A6" s="554"/>
      <c r="B6" s="555"/>
      <c r="C6" s="555"/>
      <c r="D6" s="555"/>
      <c r="E6" s="555"/>
      <c r="F6" s="555"/>
      <c r="G6" s="555"/>
      <c r="H6" s="717"/>
      <c r="I6" s="466"/>
      <c r="J6" s="454"/>
      <c r="K6" s="682"/>
      <c r="L6" s="469"/>
      <c r="M6" s="679"/>
      <c r="N6" s="470" t="s">
        <v>69</v>
      </c>
      <c r="O6" s="681"/>
      <c r="P6" s="155"/>
      <c r="Q6" s="156"/>
      <c r="R6" s="154"/>
      <c r="S6" s="156"/>
      <c r="T6" s="15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</row>
    <row r="7" spans="1:224" s="12" customFormat="1" ht="19.5" customHeight="1">
      <c r="A7" s="554"/>
      <c r="B7" s="555"/>
      <c r="C7" s="555"/>
      <c r="D7" s="555"/>
      <c r="E7" s="555"/>
      <c r="F7" s="555"/>
      <c r="G7" s="555"/>
      <c r="H7" s="717"/>
      <c r="I7" s="466"/>
      <c r="J7" s="454"/>
      <c r="K7" s="682"/>
      <c r="L7" s="469"/>
      <c r="M7" s="679"/>
      <c r="N7" s="454"/>
      <c r="O7" s="682"/>
      <c r="P7" s="486" t="s">
        <v>12</v>
      </c>
      <c r="Q7" s="156"/>
      <c r="R7" s="486" t="s">
        <v>12</v>
      </c>
      <c r="S7" s="156"/>
      <c r="T7" s="486" t="s">
        <v>12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</row>
    <row r="8" spans="1:224" s="12" customFormat="1" ht="25.5" customHeight="1">
      <c r="A8" s="556"/>
      <c r="B8" s="557"/>
      <c r="C8" s="557"/>
      <c r="D8" s="557"/>
      <c r="E8" s="557"/>
      <c r="F8" s="557"/>
      <c r="G8" s="557"/>
      <c r="H8" s="718"/>
      <c r="I8" s="466"/>
      <c r="J8" s="481"/>
      <c r="K8" s="683"/>
      <c r="L8" s="468"/>
      <c r="M8" s="680"/>
      <c r="N8" s="481"/>
      <c r="O8" s="683"/>
      <c r="P8" s="486"/>
      <c r="Q8" s="190" t="s">
        <v>69</v>
      </c>
      <c r="R8" s="486"/>
      <c r="S8" s="190" t="s">
        <v>69</v>
      </c>
      <c r="T8" s="48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</row>
    <row r="9" spans="1:224" s="77" customFormat="1" ht="21.75" customHeight="1">
      <c r="A9" s="451" t="s">
        <v>10</v>
      </c>
      <c r="B9" s="452"/>
      <c r="C9" s="452"/>
      <c r="D9" s="452"/>
      <c r="E9" s="452"/>
      <c r="F9" s="452"/>
      <c r="G9" s="452"/>
      <c r="H9" s="453"/>
      <c r="I9" s="189" t="s">
        <v>9</v>
      </c>
      <c r="J9" s="474">
        <v>1</v>
      </c>
      <c r="K9" s="475"/>
      <c r="L9" s="474">
        <v>2</v>
      </c>
      <c r="M9" s="475"/>
      <c r="N9" s="474">
        <v>3</v>
      </c>
      <c r="O9" s="475"/>
      <c r="P9" s="127">
        <v>4</v>
      </c>
      <c r="Q9" s="64">
        <v>5</v>
      </c>
      <c r="R9" s="127">
        <v>6</v>
      </c>
      <c r="S9" s="64">
        <v>7</v>
      </c>
      <c r="T9" s="127">
        <v>8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</row>
    <row r="10" spans="1:224" s="12" customFormat="1" ht="21.75" customHeight="1">
      <c r="A10" s="714" t="s">
        <v>268</v>
      </c>
      <c r="B10" s="714"/>
      <c r="C10" s="714"/>
      <c r="D10" s="714"/>
      <c r="E10" s="714"/>
      <c r="F10" s="714"/>
      <c r="G10" s="714"/>
      <c r="H10" s="714"/>
      <c r="I10" s="324">
        <v>1</v>
      </c>
      <c r="J10" s="715">
        <f>+J11+J13+J39+J59+J65+J78+J81+J88+J110+J132+J138+J158+J173+J206+J208+J216</f>
        <v>22720</v>
      </c>
      <c r="K10" s="716"/>
      <c r="L10" s="715">
        <f>+L11+L13+L39+L59+L65+L78+L81+L88+L110+L132+L138+L158+L173+L206+L208+L216</f>
        <v>9779</v>
      </c>
      <c r="M10" s="716"/>
      <c r="N10" s="715">
        <f>+N11+N13+N39+N59+N65+N78+N81+N88+N110+N132+N138+N158+N173+N206+N208+N216</f>
        <v>1804</v>
      </c>
      <c r="O10" s="716"/>
      <c r="P10" s="325">
        <f>+P11+P13+P39+P59+P65+P78+P81+P88+P110+P132+P138+P158+P173+P206+P208+P216</f>
        <v>713</v>
      </c>
      <c r="Q10" s="325">
        <f t="shared" ref="Q10:T10" si="0">+Q11+Q13+Q39+Q59+Q65+Q78+Q81+Q88+Q110+Q132+Q138+Q158+Q173+Q206+Q208+Q216</f>
        <v>20542</v>
      </c>
      <c r="R10" s="325">
        <f t="shared" si="0"/>
        <v>8916</v>
      </c>
      <c r="S10" s="325">
        <f t="shared" si="0"/>
        <v>374</v>
      </c>
      <c r="T10" s="325">
        <f t="shared" si="0"/>
        <v>150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</row>
    <row r="11" spans="1:224" s="12" customFormat="1" ht="21.75" customHeight="1">
      <c r="A11" s="703" t="s">
        <v>269</v>
      </c>
      <c r="B11" s="703"/>
      <c r="C11" s="703"/>
      <c r="D11" s="703"/>
      <c r="E11" s="703"/>
      <c r="F11" s="703"/>
      <c r="G11" s="703"/>
      <c r="H11" s="703"/>
      <c r="I11" s="323">
        <f>+I10+1</f>
        <v>2</v>
      </c>
      <c r="J11" s="695">
        <f t="shared" ref="J11" si="1">+J12</f>
        <v>18</v>
      </c>
      <c r="K11" s="696"/>
      <c r="L11" s="695">
        <f t="shared" ref="L11" si="2">+L12</f>
        <v>16</v>
      </c>
      <c r="M11" s="696"/>
      <c r="N11" s="695">
        <f>+N12</f>
        <v>18</v>
      </c>
      <c r="O11" s="696"/>
      <c r="P11" s="258">
        <f>+P12</f>
        <v>16</v>
      </c>
      <c r="Q11" s="258">
        <f t="shared" ref="Q11:T11" si="3">+Q12</f>
        <v>0</v>
      </c>
      <c r="R11" s="258">
        <f t="shared" si="3"/>
        <v>0</v>
      </c>
      <c r="S11" s="258">
        <f t="shared" si="3"/>
        <v>0</v>
      </c>
      <c r="T11" s="258">
        <f t="shared" si="3"/>
        <v>0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</row>
    <row r="12" spans="1:224" s="12" customFormat="1" ht="21.75" customHeight="1">
      <c r="A12" s="705" t="s">
        <v>270</v>
      </c>
      <c r="B12" s="705"/>
      <c r="C12" s="700" t="s">
        <v>271</v>
      </c>
      <c r="D12" s="700"/>
      <c r="E12" s="700"/>
      <c r="F12" s="700"/>
      <c r="G12" s="700"/>
      <c r="H12" s="700"/>
      <c r="I12" s="245">
        <f t="shared" ref="I12:I75" si="4">+I11+1</f>
        <v>3</v>
      </c>
      <c r="J12" s="693">
        <f t="shared" ref="J12:J75" si="5">+N12+Q12+S12</f>
        <v>18</v>
      </c>
      <c r="K12" s="694"/>
      <c r="L12" s="693">
        <f t="shared" ref="L12:L75" si="6">+P12+R12+T12</f>
        <v>16</v>
      </c>
      <c r="M12" s="694"/>
      <c r="N12" s="697">
        <v>18</v>
      </c>
      <c r="O12" s="698"/>
      <c r="P12" s="247">
        <v>16</v>
      </c>
      <c r="Q12" s="247"/>
      <c r="R12" s="247"/>
      <c r="S12" s="247"/>
      <c r="T12" s="24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</row>
    <row r="13" spans="1:224" s="12" customFormat="1" ht="21.75" customHeight="1">
      <c r="A13" s="703" t="s">
        <v>272</v>
      </c>
      <c r="B13" s="703"/>
      <c r="C13" s="703"/>
      <c r="D13" s="703"/>
      <c r="E13" s="703"/>
      <c r="F13" s="703"/>
      <c r="G13" s="703"/>
      <c r="H13" s="703"/>
      <c r="I13" s="323">
        <f t="shared" si="4"/>
        <v>4</v>
      </c>
      <c r="J13" s="695">
        <f t="shared" ref="J13" si="7">SUM(J14:K38)</f>
        <v>1229</v>
      </c>
      <c r="K13" s="696"/>
      <c r="L13" s="695">
        <f t="shared" ref="L13" si="8">SUM(L14:M38)</f>
        <v>689</v>
      </c>
      <c r="M13" s="696"/>
      <c r="N13" s="695">
        <f>SUM(N14:O38)</f>
        <v>182</v>
      </c>
      <c r="O13" s="696"/>
      <c r="P13" s="259">
        <f>SUM(P14:P38)</f>
        <v>106</v>
      </c>
      <c r="Q13" s="259">
        <f>SUM(Q14:Q38)</f>
        <v>1032</v>
      </c>
      <c r="R13" s="259">
        <f t="shared" ref="R13:T13" si="9">SUM(R14:R38)</f>
        <v>583</v>
      </c>
      <c r="S13" s="259">
        <f t="shared" si="9"/>
        <v>15</v>
      </c>
      <c r="T13" s="259">
        <f t="shared" si="9"/>
        <v>0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</row>
    <row r="14" spans="1:224" s="12" customFormat="1" ht="25.5" customHeight="1">
      <c r="A14" s="699" t="s">
        <v>702</v>
      </c>
      <c r="B14" s="699"/>
      <c r="C14" s="702" t="s">
        <v>703</v>
      </c>
      <c r="D14" s="702"/>
      <c r="E14" s="702"/>
      <c r="F14" s="702"/>
      <c r="G14" s="702"/>
      <c r="H14" s="702"/>
      <c r="I14" s="245">
        <f t="shared" si="4"/>
        <v>5</v>
      </c>
      <c r="J14" s="693">
        <f t="shared" si="5"/>
        <v>49</v>
      </c>
      <c r="K14" s="694"/>
      <c r="L14" s="693">
        <f t="shared" si="6"/>
        <v>17</v>
      </c>
      <c r="M14" s="694"/>
      <c r="N14" s="697">
        <v>22</v>
      </c>
      <c r="O14" s="698"/>
      <c r="P14" s="247">
        <v>9</v>
      </c>
      <c r="Q14" s="247">
        <v>27</v>
      </c>
      <c r="R14" s="247">
        <v>8</v>
      </c>
      <c r="S14" s="247"/>
      <c r="T14" s="24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</row>
    <row r="15" spans="1:224" s="12" customFormat="1" ht="21.75" customHeight="1">
      <c r="A15" s="699" t="s">
        <v>277</v>
      </c>
      <c r="B15" s="699"/>
      <c r="C15" s="702" t="s">
        <v>704</v>
      </c>
      <c r="D15" s="702"/>
      <c r="E15" s="702"/>
      <c r="F15" s="702"/>
      <c r="G15" s="702"/>
      <c r="H15" s="702"/>
      <c r="I15" s="245">
        <f t="shared" si="4"/>
        <v>6</v>
      </c>
      <c r="J15" s="693">
        <f t="shared" si="5"/>
        <v>15</v>
      </c>
      <c r="K15" s="694"/>
      <c r="L15" s="693">
        <f t="shared" si="6"/>
        <v>4</v>
      </c>
      <c r="M15" s="694"/>
      <c r="N15" s="697"/>
      <c r="O15" s="698"/>
      <c r="P15" s="247"/>
      <c r="Q15" s="247">
        <v>15</v>
      </c>
      <c r="R15" s="247">
        <v>4</v>
      </c>
      <c r="S15" s="247"/>
      <c r="T15" s="24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</row>
    <row r="16" spans="1:224" s="12" customFormat="1" ht="21.75" customHeight="1">
      <c r="A16" s="699" t="s">
        <v>705</v>
      </c>
      <c r="B16" s="699"/>
      <c r="C16" s="699" t="s">
        <v>286</v>
      </c>
      <c r="D16" s="699"/>
      <c r="E16" s="699"/>
      <c r="F16" s="699"/>
      <c r="G16" s="699"/>
      <c r="H16" s="699"/>
      <c r="I16" s="245">
        <f t="shared" si="4"/>
        <v>7</v>
      </c>
      <c r="J16" s="693">
        <f t="shared" si="5"/>
        <v>31</v>
      </c>
      <c r="K16" s="694"/>
      <c r="L16" s="693">
        <f t="shared" si="6"/>
        <v>11</v>
      </c>
      <c r="M16" s="694"/>
      <c r="N16" s="697">
        <v>31</v>
      </c>
      <c r="O16" s="698"/>
      <c r="P16" s="247">
        <v>11</v>
      </c>
      <c r="Q16" s="247"/>
      <c r="R16" s="247"/>
      <c r="S16" s="247"/>
      <c r="T16" s="24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</row>
    <row r="17" spans="1:224" s="12" customFormat="1" ht="21.75" customHeight="1">
      <c r="A17" s="705" t="s">
        <v>301</v>
      </c>
      <c r="B17" s="705"/>
      <c r="C17" s="700" t="s">
        <v>302</v>
      </c>
      <c r="D17" s="700"/>
      <c r="E17" s="700"/>
      <c r="F17" s="700"/>
      <c r="G17" s="700"/>
      <c r="H17" s="700"/>
      <c r="I17" s="245">
        <f t="shared" si="4"/>
        <v>8</v>
      </c>
      <c r="J17" s="693">
        <f t="shared" si="5"/>
        <v>13</v>
      </c>
      <c r="K17" s="694"/>
      <c r="L17" s="693">
        <f t="shared" si="6"/>
        <v>8</v>
      </c>
      <c r="M17" s="694"/>
      <c r="N17" s="697">
        <v>13</v>
      </c>
      <c r="O17" s="698"/>
      <c r="P17" s="247">
        <v>8</v>
      </c>
      <c r="Q17" s="247"/>
      <c r="R17" s="247"/>
      <c r="S17" s="247"/>
      <c r="T17" s="24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</row>
    <row r="18" spans="1:224" s="12" customFormat="1" ht="21.75" customHeight="1">
      <c r="A18" s="699" t="s">
        <v>289</v>
      </c>
      <c r="B18" s="699"/>
      <c r="C18" s="702" t="s">
        <v>290</v>
      </c>
      <c r="D18" s="702"/>
      <c r="E18" s="702"/>
      <c r="F18" s="702"/>
      <c r="G18" s="702"/>
      <c r="H18" s="702"/>
      <c r="I18" s="245">
        <f t="shared" si="4"/>
        <v>9</v>
      </c>
      <c r="J18" s="693">
        <f t="shared" si="5"/>
        <v>3</v>
      </c>
      <c r="K18" s="694"/>
      <c r="L18" s="693">
        <f t="shared" si="6"/>
        <v>1</v>
      </c>
      <c r="M18" s="694"/>
      <c r="N18" s="697"/>
      <c r="O18" s="698"/>
      <c r="P18" s="247"/>
      <c r="Q18" s="247">
        <v>3</v>
      </c>
      <c r="R18" s="247">
        <v>1</v>
      </c>
      <c r="S18" s="247"/>
      <c r="T18" s="24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</row>
    <row r="19" spans="1:224" s="12" customFormat="1" ht="21.75" customHeight="1">
      <c r="A19" s="702" t="s">
        <v>295</v>
      </c>
      <c r="B19" s="702"/>
      <c r="C19" s="702" t="s">
        <v>296</v>
      </c>
      <c r="D19" s="702"/>
      <c r="E19" s="702"/>
      <c r="F19" s="702"/>
      <c r="G19" s="702"/>
      <c r="H19" s="702"/>
      <c r="I19" s="245">
        <f t="shared" si="4"/>
        <v>10</v>
      </c>
      <c r="J19" s="693">
        <f t="shared" si="5"/>
        <v>13</v>
      </c>
      <c r="K19" s="694"/>
      <c r="L19" s="693">
        <f t="shared" si="6"/>
        <v>2</v>
      </c>
      <c r="M19" s="694"/>
      <c r="N19" s="697"/>
      <c r="O19" s="698"/>
      <c r="P19" s="247"/>
      <c r="Q19" s="247">
        <v>13</v>
      </c>
      <c r="R19" s="247">
        <v>2</v>
      </c>
      <c r="S19" s="247"/>
      <c r="T19" s="247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</row>
    <row r="20" spans="1:224" s="12" customFormat="1" ht="21.75" customHeight="1">
      <c r="A20" s="702" t="s">
        <v>328</v>
      </c>
      <c r="B20" s="702"/>
      <c r="C20" s="702" t="s">
        <v>329</v>
      </c>
      <c r="D20" s="702"/>
      <c r="E20" s="702"/>
      <c r="F20" s="702"/>
      <c r="G20" s="702"/>
      <c r="H20" s="702"/>
      <c r="I20" s="245">
        <f t="shared" si="4"/>
        <v>11</v>
      </c>
      <c r="J20" s="693">
        <f t="shared" si="5"/>
        <v>13</v>
      </c>
      <c r="K20" s="694"/>
      <c r="L20" s="693">
        <f t="shared" si="6"/>
        <v>6</v>
      </c>
      <c r="M20" s="694"/>
      <c r="N20" s="697">
        <v>12</v>
      </c>
      <c r="O20" s="698"/>
      <c r="P20" s="247">
        <v>5</v>
      </c>
      <c r="Q20" s="247">
        <v>1</v>
      </c>
      <c r="R20" s="247">
        <v>1</v>
      </c>
      <c r="S20" s="247"/>
      <c r="T20" s="247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</row>
    <row r="21" spans="1:224" s="12" customFormat="1" ht="21.75" customHeight="1">
      <c r="A21" s="702" t="s">
        <v>315</v>
      </c>
      <c r="B21" s="702"/>
      <c r="C21" s="702" t="s">
        <v>706</v>
      </c>
      <c r="D21" s="702"/>
      <c r="E21" s="702"/>
      <c r="F21" s="702"/>
      <c r="G21" s="702"/>
      <c r="H21" s="702"/>
      <c r="I21" s="245">
        <f t="shared" si="4"/>
        <v>12</v>
      </c>
      <c r="J21" s="693">
        <f t="shared" si="5"/>
        <v>7</v>
      </c>
      <c r="K21" s="694"/>
      <c r="L21" s="693">
        <f t="shared" si="6"/>
        <v>3</v>
      </c>
      <c r="M21" s="694"/>
      <c r="N21" s="697">
        <v>3</v>
      </c>
      <c r="O21" s="698"/>
      <c r="P21" s="247">
        <v>1</v>
      </c>
      <c r="Q21" s="247">
        <v>4</v>
      </c>
      <c r="R21" s="247">
        <v>2</v>
      </c>
      <c r="S21" s="247"/>
      <c r="T21" s="247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</row>
    <row r="22" spans="1:224" s="12" customFormat="1" ht="21.75" customHeight="1">
      <c r="A22" s="699" t="s">
        <v>707</v>
      </c>
      <c r="B22" s="699"/>
      <c r="C22" s="699" t="s">
        <v>300</v>
      </c>
      <c r="D22" s="699"/>
      <c r="E22" s="699"/>
      <c r="F22" s="699"/>
      <c r="G22" s="699"/>
      <c r="H22" s="699"/>
      <c r="I22" s="245">
        <f t="shared" si="4"/>
        <v>13</v>
      </c>
      <c r="J22" s="693">
        <f t="shared" si="5"/>
        <v>21</v>
      </c>
      <c r="K22" s="694"/>
      <c r="L22" s="693">
        <f t="shared" si="6"/>
        <v>3</v>
      </c>
      <c r="M22" s="694"/>
      <c r="N22" s="697"/>
      <c r="O22" s="698"/>
      <c r="P22" s="247"/>
      <c r="Q22" s="247">
        <v>21</v>
      </c>
      <c r="R22" s="247">
        <v>3</v>
      </c>
      <c r="S22" s="247"/>
      <c r="T22" s="24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</row>
    <row r="23" spans="1:224" s="12" customFormat="1" ht="21.75" customHeight="1">
      <c r="A23" s="699" t="s">
        <v>326</v>
      </c>
      <c r="B23" s="699"/>
      <c r="C23" s="702" t="s">
        <v>327</v>
      </c>
      <c r="D23" s="702"/>
      <c r="E23" s="702"/>
      <c r="F23" s="702"/>
      <c r="G23" s="702"/>
      <c r="H23" s="702"/>
      <c r="I23" s="245">
        <f t="shared" si="4"/>
        <v>14</v>
      </c>
      <c r="J23" s="693">
        <f t="shared" si="5"/>
        <v>30</v>
      </c>
      <c r="K23" s="694"/>
      <c r="L23" s="693">
        <f t="shared" si="6"/>
        <v>18</v>
      </c>
      <c r="M23" s="694"/>
      <c r="N23" s="697"/>
      <c r="O23" s="698"/>
      <c r="P23" s="247"/>
      <c r="Q23" s="247">
        <v>30</v>
      </c>
      <c r="R23" s="247">
        <v>18</v>
      </c>
      <c r="S23" s="247"/>
      <c r="T23" s="247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</row>
    <row r="24" spans="1:224" s="12" customFormat="1" ht="21.75" customHeight="1">
      <c r="A24" s="246" t="s">
        <v>279</v>
      </c>
      <c r="B24" s="246"/>
      <c r="C24" s="702" t="s">
        <v>708</v>
      </c>
      <c r="D24" s="702"/>
      <c r="E24" s="702"/>
      <c r="F24" s="702"/>
      <c r="G24" s="702"/>
      <c r="H24" s="702"/>
      <c r="I24" s="245">
        <f t="shared" si="4"/>
        <v>15</v>
      </c>
      <c r="J24" s="693">
        <f t="shared" si="5"/>
        <v>122</v>
      </c>
      <c r="K24" s="694"/>
      <c r="L24" s="693">
        <f t="shared" si="6"/>
        <v>104</v>
      </c>
      <c r="M24" s="694"/>
      <c r="N24" s="697">
        <v>13</v>
      </c>
      <c r="O24" s="698"/>
      <c r="P24" s="247">
        <v>13</v>
      </c>
      <c r="Q24" s="247">
        <v>109</v>
      </c>
      <c r="R24" s="247">
        <v>91</v>
      </c>
      <c r="S24" s="247"/>
      <c r="T24" s="24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</row>
    <row r="25" spans="1:224" s="12" customFormat="1" ht="21.75" customHeight="1">
      <c r="A25" s="705" t="s">
        <v>709</v>
      </c>
      <c r="B25" s="705"/>
      <c r="C25" s="700" t="s">
        <v>710</v>
      </c>
      <c r="D25" s="700"/>
      <c r="E25" s="700"/>
      <c r="F25" s="700"/>
      <c r="G25" s="700"/>
      <c r="H25" s="700"/>
      <c r="I25" s="245">
        <f t="shared" si="4"/>
        <v>16</v>
      </c>
      <c r="J25" s="693">
        <f t="shared" si="5"/>
        <v>16</v>
      </c>
      <c r="K25" s="694"/>
      <c r="L25" s="693">
        <f t="shared" si="6"/>
        <v>15</v>
      </c>
      <c r="M25" s="694"/>
      <c r="N25" s="697">
        <v>16</v>
      </c>
      <c r="O25" s="698"/>
      <c r="P25" s="247">
        <v>15</v>
      </c>
      <c r="Q25" s="247"/>
      <c r="R25" s="247"/>
      <c r="S25" s="247"/>
      <c r="T25" s="24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</row>
    <row r="26" spans="1:224" s="12" customFormat="1" ht="21.75" customHeight="1">
      <c r="A26" s="699" t="s">
        <v>293</v>
      </c>
      <c r="B26" s="699"/>
      <c r="C26" s="699" t="s">
        <v>294</v>
      </c>
      <c r="D26" s="699"/>
      <c r="E26" s="699"/>
      <c r="F26" s="699"/>
      <c r="G26" s="699"/>
      <c r="H26" s="699"/>
      <c r="I26" s="245">
        <f t="shared" si="4"/>
        <v>17</v>
      </c>
      <c r="J26" s="693">
        <f t="shared" si="5"/>
        <v>463</v>
      </c>
      <c r="K26" s="694"/>
      <c r="L26" s="693">
        <f t="shared" si="6"/>
        <v>223</v>
      </c>
      <c r="M26" s="694"/>
      <c r="N26" s="697"/>
      <c r="O26" s="698"/>
      <c r="P26" s="247"/>
      <c r="Q26" s="247">
        <v>463</v>
      </c>
      <c r="R26" s="247">
        <v>223</v>
      </c>
      <c r="S26" s="247"/>
      <c r="T26" s="24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</row>
    <row r="27" spans="1:224" s="12" customFormat="1" ht="21.75" customHeight="1">
      <c r="A27" s="699" t="s">
        <v>303</v>
      </c>
      <c r="B27" s="699"/>
      <c r="C27" s="702" t="s">
        <v>304</v>
      </c>
      <c r="D27" s="702"/>
      <c r="E27" s="702"/>
      <c r="F27" s="702"/>
      <c r="G27" s="702"/>
      <c r="H27" s="702"/>
      <c r="I27" s="245">
        <f t="shared" si="4"/>
        <v>18</v>
      </c>
      <c r="J27" s="693">
        <f t="shared" si="5"/>
        <v>206</v>
      </c>
      <c r="K27" s="694"/>
      <c r="L27" s="693">
        <f t="shared" si="6"/>
        <v>152</v>
      </c>
      <c r="M27" s="694"/>
      <c r="N27" s="697"/>
      <c r="O27" s="698"/>
      <c r="P27" s="247"/>
      <c r="Q27" s="247">
        <v>206</v>
      </c>
      <c r="R27" s="247">
        <v>152</v>
      </c>
      <c r="S27" s="247"/>
      <c r="T27" s="247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</row>
    <row r="28" spans="1:224" s="12" customFormat="1" ht="21.75" customHeight="1">
      <c r="A28" s="705" t="s">
        <v>322</v>
      </c>
      <c r="B28" s="705"/>
      <c r="C28" s="702" t="s">
        <v>323</v>
      </c>
      <c r="D28" s="702"/>
      <c r="E28" s="702"/>
      <c r="F28" s="702"/>
      <c r="G28" s="702"/>
      <c r="H28" s="702"/>
      <c r="I28" s="245">
        <f t="shared" si="4"/>
        <v>19</v>
      </c>
      <c r="J28" s="693">
        <f t="shared" si="5"/>
        <v>40</v>
      </c>
      <c r="K28" s="694"/>
      <c r="L28" s="693">
        <f t="shared" si="6"/>
        <v>22</v>
      </c>
      <c r="M28" s="694"/>
      <c r="N28" s="697"/>
      <c r="O28" s="698"/>
      <c r="P28" s="247"/>
      <c r="Q28" s="247">
        <v>25</v>
      </c>
      <c r="R28" s="247">
        <v>22</v>
      </c>
      <c r="S28" s="247">
        <v>15</v>
      </c>
      <c r="T28" s="247">
        <v>0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</row>
    <row r="29" spans="1:224" s="12" customFormat="1" ht="21.75" customHeight="1">
      <c r="A29" s="699" t="s">
        <v>297</v>
      </c>
      <c r="B29" s="699"/>
      <c r="C29" s="699" t="s">
        <v>298</v>
      </c>
      <c r="D29" s="699"/>
      <c r="E29" s="699"/>
      <c r="F29" s="699"/>
      <c r="G29" s="699"/>
      <c r="H29" s="699"/>
      <c r="I29" s="245">
        <f t="shared" si="4"/>
        <v>20</v>
      </c>
      <c r="J29" s="693">
        <f t="shared" si="5"/>
        <v>12</v>
      </c>
      <c r="K29" s="694"/>
      <c r="L29" s="693">
        <f t="shared" si="6"/>
        <v>0</v>
      </c>
      <c r="M29" s="694"/>
      <c r="N29" s="697"/>
      <c r="O29" s="698"/>
      <c r="P29" s="247"/>
      <c r="Q29" s="247">
        <v>12</v>
      </c>
      <c r="R29" s="247">
        <v>0</v>
      </c>
      <c r="S29" s="247"/>
      <c r="T29" s="247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</row>
    <row r="30" spans="1:224" s="12" customFormat="1" ht="21.75" customHeight="1">
      <c r="A30" s="713" t="s">
        <v>313</v>
      </c>
      <c r="B30" s="713"/>
      <c r="C30" s="702" t="s">
        <v>314</v>
      </c>
      <c r="D30" s="702"/>
      <c r="E30" s="702"/>
      <c r="F30" s="702"/>
      <c r="G30" s="702"/>
      <c r="H30" s="702"/>
      <c r="I30" s="245">
        <f t="shared" si="4"/>
        <v>21</v>
      </c>
      <c r="J30" s="693">
        <f t="shared" si="5"/>
        <v>16</v>
      </c>
      <c r="K30" s="694"/>
      <c r="L30" s="693">
        <f t="shared" si="6"/>
        <v>10</v>
      </c>
      <c r="M30" s="694"/>
      <c r="N30" s="697"/>
      <c r="O30" s="698"/>
      <c r="P30" s="247"/>
      <c r="Q30" s="247">
        <v>16</v>
      </c>
      <c r="R30" s="247">
        <v>10</v>
      </c>
      <c r="S30" s="247"/>
      <c r="T30" s="247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</row>
    <row r="31" spans="1:224" s="12" customFormat="1" ht="21.75" customHeight="1">
      <c r="A31" s="702" t="s">
        <v>273</v>
      </c>
      <c r="B31" s="702"/>
      <c r="C31" s="702" t="s">
        <v>274</v>
      </c>
      <c r="D31" s="702"/>
      <c r="E31" s="702"/>
      <c r="F31" s="702"/>
      <c r="G31" s="702"/>
      <c r="H31" s="702"/>
      <c r="I31" s="245">
        <f t="shared" si="4"/>
        <v>22</v>
      </c>
      <c r="J31" s="693">
        <f t="shared" si="5"/>
        <v>25</v>
      </c>
      <c r="K31" s="694"/>
      <c r="L31" s="693">
        <f t="shared" si="6"/>
        <v>13</v>
      </c>
      <c r="M31" s="694"/>
      <c r="N31" s="697">
        <v>19</v>
      </c>
      <c r="O31" s="698"/>
      <c r="P31" s="247">
        <v>9</v>
      </c>
      <c r="Q31" s="247">
        <v>6</v>
      </c>
      <c r="R31" s="247">
        <v>4</v>
      </c>
      <c r="S31" s="247"/>
      <c r="T31" s="247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</row>
    <row r="32" spans="1:224" s="12" customFormat="1" ht="21.75" customHeight="1">
      <c r="A32" s="702" t="s">
        <v>305</v>
      </c>
      <c r="B32" s="702"/>
      <c r="C32" s="699" t="s">
        <v>306</v>
      </c>
      <c r="D32" s="699"/>
      <c r="E32" s="699"/>
      <c r="F32" s="699"/>
      <c r="G32" s="699"/>
      <c r="H32" s="699"/>
      <c r="I32" s="245">
        <f t="shared" si="4"/>
        <v>23</v>
      </c>
      <c r="J32" s="693">
        <f t="shared" si="5"/>
        <v>12</v>
      </c>
      <c r="K32" s="694"/>
      <c r="L32" s="693">
        <f t="shared" si="6"/>
        <v>9</v>
      </c>
      <c r="M32" s="694"/>
      <c r="N32" s="697">
        <v>12</v>
      </c>
      <c r="O32" s="698"/>
      <c r="P32" s="247">
        <v>9</v>
      </c>
      <c r="Q32" s="247"/>
      <c r="R32" s="247"/>
      <c r="S32" s="247"/>
      <c r="T32" s="247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</row>
    <row r="33" spans="1:224" s="12" customFormat="1" ht="21.75" customHeight="1">
      <c r="A33" s="699" t="s">
        <v>307</v>
      </c>
      <c r="B33" s="699"/>
      <c r="C33" s="699" t="s">
        <v>711</v>
      </c>
      <c r="D33" s="699"/>
      <c r="E33" s="699"/>
      <c r="F33" s="699"/>
      <c r="G33" s="699"/>
      <c r="H33" s="699"/>
      <c r="I33" s="245">
        <f t="shared" si="4"/>
        <v>24</v>
      </c>
      <c r="J33" s="693">
        <f t="shared" si="5"/>
        <v>38</v>
      </c>
      <c r="K33" s="694"/>
      <c r="L33" s="693">
        <f t="shared" si="6"/>
        <v>20</v>
      </c>
      <c r="M33" s="694"/>
      <c r="N33" s="697"/>
      <c r="O33" s="698"/>
      <c r="P33" s="247"/>
      <c r="Q33" s="247">
        <v>38</v>
      </c>
      <c r="R33" s="247">
        <v>20</v>
      </c>
      <c r="S33" s="247"/>
      <c r="T33" s="247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</row>
    <row r="34" spans="1:224" s="12" customFormat="1" ht="21.75" customHeight="1">
      <c r="A34" s="699" t="s">
        <v>712</v>
      </c>
      <c r="B34" s="699"/>
      <c r="C34" s="699" t="s">
        <v>310</v>
      </c>
      <c r="D34" s="699"/>
      <c r="E34" s="699"/>
      <c r="F34" s="699"/>
      <c r="G34" s="699"/>
      <c r="H34" s="699"/>
      <c r="I34" s="245">
        <f t="shared" si="4"/>
        <v>25</v>
      </c>
      <c r="J34" s="693">
        <f t="shared" si="5"/>
        <v>2</v>
      </c>
      <c r="K34" s="694"/>
      <c r="L34" s="693">
        <f t="shared" si="6"/>
        <v>1</v>
      </c>
      <c r="M34" s="694"/>
      <c r="N34" s="697">
        <v>2</v>
      </c>
      <c r="O34" s="698"/>
      <c r="P34" s="247">
        <v>1</v>
      </c>
      <c r="Q34" s="247"/>
      <c r="R34" s="247"/>
      <c r="S34" s="247"/>
      <c r="T34" s="247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</row>
    <row r="35" spans="1:224" s="12" customFormat="1" ht="21.75" customHeight="1">
      <c r="A35" s="702" t="s">
        <v>275</v>
      </c>
      <c r="B35" s="702"/>
      <c r="C35" s="702" t="s">
        <v>276</v>
      </c>
      <c r="D35" s="702"/>
      <c r="E35" s="702"/>
      <c r="F35" s="702"/>
      <c r="G35" s="702"/>
      <c r="H35" s="702"/>
      <c r="I35" s="245">
        <f t="shared" si="4"/>
        <v>26</v>
      </c>
      <c r="J35" s="693">
        <f t="shared" si="5"/>
        <v>36</v>
      </c>
      <c r="K35" s="694"/>
      <c r="L35" s="693">
        <f t="shared" si="6"/>
        <v>20</v>
      </c>
      <c r="M35" s="694"/>
      <c r="N35" s="697"/>
      <c r="O35" s="698"/>
      <c r="P35" s="247"/>
      <c r="Q35" s="247">
        <v>36</v>
      </c>
      <c r="R35" s="247">
        <v>20</v>
      </c>
      <c r="S35" s="247"/>
      <c r="T35" s="247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</row>
    <row r="36" spans="1:224" s="12" customFormat="1" ht="21.75" customHeight="1">
      <c r="A36" s="699" t="s">
        <v>713</v>
      </c>
      <c r="B36" s="699"/>
      <c r="C36" s="702" t="s">
        <v>714</v>
      </c>
      <c r="D36" s="702"/>
      <c r="E36" s="702"/>
      <c r="F36" s="702"/>
      <c r="G36" s="702"/>
      <c r="H36" s="702"/>
      <c r="I36" s="245">
        <f t="shared" si="4"/>
        <v>27</v>
      </c>
      <c r="J36" s="693">
        <f t="shared" si="5"/>
        <v>22</v>
      </c>
      <c r="K36" s="694"/>
      <c r="L36" s="693">
        <f t="shared" si="6"/>
        <v>11</v>
      </c>
      <c r="M36" s="694"/>
      <c r="N36" s="697">
        <v>22</v>
      </c>
      <c r="O36" s="698"/>
      <c r="P36" s="247">
        <v>11</v>
      </c>
      <c r="Q36" s="247"/>
      <c r="R36" s="247"/>
      <c r="S36" s="247"/>
      <c r="T36" s="247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</row>
    <row r="37" spans="1:224" s="12" customFormat="1" ht="21.75" customHeight="1">
      <c r="A37" s="699" t="s">
        <v>715</v>
      </c>
      <c r="B37" s="699"/>
      <c r="C37" s="702" t="s">
        <v>288</v>
      </c>
      <c r="D37" s="702"/>
      <c r="E37" s="702"/>
      <c r="F37" s="702"/>
      <c r="G37" s="702"/>
      <c r="H37" s="702"/>
      <c r="I37" s="245">
        <f t="shared" si="4"/>
        <v>28</v>
      </c>
      <c r="J37" s="693">
        <f t="shared" si="5"/>
        <v>17</v>
      </c>
      <c r="K37" s="694"/>
      <c r="L37" s="693">
        <f t="shared" si="6"/>
        <v>14</v>
      </c>
      <c r="M37" s="694"/>
      <c r="N37" s="697">
        <v>17</v>
      </c>
      <c r="O37" s="698"/>
      <c r="P37" s="247">
        <v>14</v>
      </c>
      <c r="Q37" s="247"/>
      <c r="R37" s="247"/>
      <c r="S37" s="247"/>
      <c r="T37" s="247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</row>
    <row r="38" spans="1:224" s="12" customFormat="1" ht="21.75" customHeight="1">
      <c r="A38" s="699" t="s">
        <v>283</v>
      </c>
      <c r="B38" s="699"/>
      <c r="C38" s="702" t="s">
        <v>284</v>
      </c>
      <c r="D38" s="702"/>
      <c r="E38" s="702"/>
      <c r="F38" s="702"/>
      <c r="G38" s="702"/>
      <c r="H38" s="702"/>
      <c r="I38" s="245">
        <f t="shared" si="4"/>
        <v>29</v>
      </c>
      <c r="J38" s="693">
        <f t="shared" si="5"/>
        <v>7</v>
      </c>
      <c r="K38" s="694"/>
      <c r="L38" s="693">
        <f t="shared" si="6"/>
        <v>2</v>
      </c>
      <c r="M38" s="694"/>
      <c r="N38" s="697"/>
      <c r="O38" s="698"/>
      <c r="P38" s="247"/>
      <c r="Q38" s="247">
        <v>7</v>
      </c>
      <c r="R38" s="247">
        <v>2</v>
      </c>
      <c r="S38" s="247"/>
      <c r="T38" s="247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</row>
    <row r="39" spans="1:224" s="12" customFormat="1" ht="27" customHeight="1">
      <c r="A39" s="712" t="s">
        <v>330</v>
      </c>
      <c r="B39" s="712"/>
      <c r="C39" s="712"/>
      <c r="D39" s="712"/>
      <c r="E39" s="712"/>
      <c r="F39" s="712"/>
      <c r="G39" s="712"/>
      <c r="H39" s="712"/>
      <c r="I39" s="323">
        <f t="shared" si="4"/>
        <v>30</v>
      </c>
      <c r="J39" s="695">
        <f t="shared" ref="J39" si="10">SUM(J40:K58)</f>
        <v>151</v>
      </c>
      <c r="K39" s="696"/>
      <c r="L39" s="695">
        <f t="shared" ref="L39" si="11">SUM(L40:M58)</f>
        <v>0</v>
      </c>
      <c r="M39" s="696"/>
      <c r="N39" s="695">
        <f>SUM(N40:O58)</f>
        <v>0</v>
      </c>
      <c r="O39" s="696"/>
      <c r="P39" s="258">
        <f>SUM(P40:P58)</f>
        <v>0</v>
      </c>
      <c r="Q39" s="258">
        <f t="shared" ref="Q39:T39" si="12">SUM(Q40:Q58)</f>
        <v>151</v>
      </c>
      <c r="R39" s="258">
        <f t="shared" si="12"/>
        <v>0</v>
      </c>
      <c r="S39" s="258">
        <f t="shared" si="12"/>
        <v>0</v>
      </c>
      <c r="T39" s="258">
        <f t="shared" si="12"/>
        <v>0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</row>
    <row r="40" spans="1:224" s="12" customFormat="1" ht="21.75" customHeight="1">
      <c r="A40" s="700" t="s">
        <v>339</v>
      </c>
      <c r="B40" s="700"/>
      <c r="C40" s="702" t="s">
        <v>340</v>
      </c>
      <c r="D40" s="702"/>
      <c r="E40" s="702"/>
      <c r="F40" s="702"/>
      <c r="G40" s="702"/>
      <c r="H40" s="702"/>
      <c r="I40" s="245">
        <f t="shared" si="4"/>
        <v>31</v>
      </c>
      <c r="J40" s="693">
        <f t="shared" si="5"/>
        <v>14</v>
      </c>
      <c r="K40" s="694"/>
      <c r="L40" s="693">
        <f t="shared" si="6"/>
        <v>0</v>
      </c>
      <c r="M40" s="694"/>
      <c r="N40" s="697"/>
      <c r="O40" s="698"/>
      <c r="P40" s="247"/>
      <c r="Q40" s="247">
        <v>14</v>
      </c>
      <c r="R40" s="247"/>
      <c r="S40" s="247"/>
      <c r="T40" s="247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</row>
    <row r="41" spans="1:224" s="12" customFormat="1" ht="21.75" customHeight="1">
      <c r="A41" s="700" t="s">
        <v>349</v>
      </c>
      <c r="B41" s="700"/>
      <c r="C41" s="702" t="s">
        <v>350</v>
      </c>
      <c r="D41" s="702"/>
      <c r="E41" s="702"/>
      <c r="F41" s="702"/>
      <c r="G41" s="702"/>
      <c r="H41" s="702"/>
      <c r="I41" s="245">
        <f t="shared" si="4"/>
        <v>32</v>
      </c>
      <c r="J41" s="693">
        <f t="shared" si="5"/>
        <v>5</v>
      </c>
      <c r="K41" s="694"/>
      <c r="L41" s="693">
        <f t="shared" si="6"/>
        <v>0</v>
      </c>
      <c r="M41" s="694"/>
      <c r="N41" s="697"/>
      <c r="O41" s="698"/>
      <c r="P41" s="247"/>
      <c r="Q41" s="247">
        <v>5</v>
      </c>
      <c r="R41" s="247"/>
      <c r="S41" s="247"/>
      <c r="T41" s="247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</row>
    <row r="42" spans="1:224" s="12" customFormat="1" ht="21.75" customHeight="1">
      <c r="A42" s="700" t="s">
        <v>351</v>
      </c>
      <c r="B42" s="700"/>
      <c r="C42" s="702" t="s">
        <v>352</v>
      </c>
      <c r="D42" s="702"/>
      <c r="E42" s="702"/>
      <c r="F42" s="702"/>
      <c r="G42" s="702"/>
      <c r="H42" s="702"/>
      <c r="I42" s="245">
        <f t="shared" si="4"/>
        <v>33</v>
      </c>
      <c r="J42" s="693">
        <f t="shared" si="5"/>
        <v>5</v>
      </c>
      <c r="K42" s="694"/>
      <c r="L42" s="693">
        <f t="shared" si="6"/>
        <v>0</v>
      </c>
      <c r="M42" s="694"/>
      <c r="N42" s="697"/>
      <c r="O42" s="698"/>
      <c r="P42" s="247"/>
      <c r="Q42" s="247">
        <v>5</v>
      </c>
      <c r="R42" s="247"/>
      <c r="S42" s="247"/>
      <c r="T42" s="247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</row>
    <row r="43" spans="1:224" s="12" customFormat="1" ht="21.75" customHeight="1">
      <c r="A43" s="700" t="s">
        <v>361</v>
      </c>
      <c r="B43" s="700"/>
      <c r="C43" s="702" t="s">
        <v>362</v>
      </c>
      <c r="D43" s="702"/>
      <c r="E43" s="702"/>
      <c r="F43" s="702"/>
      <c r="G43" s="702"/>
      <c r="H43" s="702"/>
      <c r="I43" s="245">
        <f t="shared" si="4"/>
        <v>34</v>
      </c>
      <c r="J43" s="693">
        <f t="shared" si="5"/>
        <v>5</v>
      </c>
      <c r="K43" s="694"/>
      <c r="L43" s="693">
        <f t="shared" si="6"/>
        <v>0</v>
      </c>
      <c r="M43" s="694"/>
      <c r="N43" s="697"/>
      <c r="O43" s="698"/>
      <c r="P43" s="247"/>
      <c r="Q43" s="247">
        <v>5</v>
      </c>
      <c r="R43" s="247"/>
      <c r="S43" s="247"/>
      <c r="T43" s="247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</row>
    <row r="44" spans="1:224" s="12" customFormat="1" ht="21.75" customHeight="1">
      <c r="A44" s="700" t="s">
        <v>359</v>
      </c>
      <c r="B44" s="700"/>
      <c r="C44" s="702" t="s">
        <v>360</v>
      </c>
      <c r="D44" s="702"/>
      <c r="E44" s="702"/>
      <c r="F44" s="702"/>
      <c r="G44" s="702"/>
      <c r="H44" s="702"/>
      <c r="I44" s="245">
        <f t="shared" si="4"/>
        <v>35</v>
      </c>
      <c r="J44" s="693">
        <f t="shared" si="5"/>
        <v>5</v>
      </c>
      <c r="K44" s="694"/>
      <c r="L44" s="693">
        <f t="shared" si="6"/>
        <v>0</v>
      </c>
      <c r="M44" s="694"/>
      <c r="N44" s="697"/>
      <c r="O44" s="698"/>
      <c r="P44" s="247"/>
      <c r="Q44" s="247">
        <v>5</v>
      </c>
      <c r="R44" s="247"/>
      <c r="S44" s="247"/>
      <c r="T44" s="247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</row>
    <row r="45" spans="1:224" s="12" customFormat="1" ht="21.75" customHeight="1">
      <c r="A45" s="700" t="s">
        <v>355</v>
      </c>
      <c r="B45" s="700"/>
      <c r="C45" s="702" t="s">
        <v>356</v>
      </c>
      <c r="D45" s="702"/>
      <c r="E45" s="702"/>
      <c r="F45" s="702"/>
      <c r="G45" s="702"/>
      <c r="H45" s="702"/>
      <c r="I45" s="245">
        <f t="shared" si="4"/>
        <v>36</v>
      </c>
      <c r="J45" s="693">
        <f t="shared" si="5"/>
        <v>5</v>
      </c>
      <c r="K45" s="694"/>
      <c r="L45" s="693">
        <f t="shared" si="6"/>
        <v>0</v>
      </c>
      <c r="M45" s="694"/>
      <c r="N45" s="697"/>
      <c r="O45" s="698"/>
      <c r="P45" s="247"/>
      <c r="Q45" s="247">
        <v>5</v>
      </c>
      <c r="R45" s="247"/>
      <c r="S45" s="247"/>
      <c r="T45" s="247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</row>
    <row r="46" spans="1:224" s="12" customFormat="1" ht="27" customHeight="1">
      <c r="A46" s="700" t="s">
        <v>335</v>
      </c>
      <c r="B46" s="700"/>
      <c r="C46" s="702" t="s">
        <v>336</v>
      </c>
      <c r="D46" s="702"/>
      <c r="E46" s="702"/>
      <c r="F46" s="702"/>
      <c r="G46" s="702"/>
      <c r="H46" s="702"/>
      <c r="I46" s="245">
        <f t="shared" si="4"/>
        <v>37</v>
      </c>
      <c r="J46" s="693">
        <f t="shared" si="5"/>
        <v>10</v>
      </c>
      <c r="K46" s="694"/>
      <c r="L46" s="693">
        <f t="shared" si="6"/>
        <v>0</v>
      </c>
      <c r="M46" s="694"/>
      <c r="N46" s="697"/>
      <c r="O46" s="698"/>
      <c r="P46" s="247"/>
      <c r="Q46" s="247">
        <v>10</v>
      </c>
      <c r="R46" s="247"/>
      <c r="S46" s="247"/>
      <c r="T46" s="247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12" customFormat="1" ht="31.5" customHeight="1">
      <c r="A47" s="700" t="s">
        <v>353</v>
      </c>
      <c r="B47" s="700"/>
      <c r="C47" s="702" t="s">
        <v>354</v>
      </c>
      <c r="D47" s="702"/>
      <c r="E47" s="702"/>
      <c r="F47" s="702"/>
      <c r="G47" s="702"/>
      <c r="H47" s="702"/>
      <c r="I47" s="245">
        <f t="shared" si="4"/>
        <v>38</v>
      </c>
      <c r="J47" s="693">
        <f t="shared" si="5"/>
        <v>9</v>
      </c>
      <c r="K47" s="694"/>
      <c r="L47" s="693">
        <f t="shared" si="6"/>
        <v>0</v>
      </c>
      <c r="M47" s="694"/>
      <c r="N47" s="697"/>
      <c r="O47" s="698"/>
      <c r="P47" s="247"/>
      <c r="Q47" s="247">
        <v>9</v>
      </c>
      <c r="R47" s="247"/>
      <c r="S47" s="247"/>
      <c r="T47" s="24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2" customFormat="1" ht="21.75" customHeight="1">
      <c r="A48" s="700" t="s">
        <v>363</v>
      </c>
      <c r="B48" s="700"/>
      <c r="C48" s="702" t="s">
        <v>364</v>
      </c>
      <c r="D48" s="702"/>
      <c r="E48" s="702"/>
      <c r="F48" s="702"/>
      <c r="G48" s="702"/>
      <c r="H48" s="702"/>
      <c r="I48" s="245">
        <f t="shared" si="4"/>
        <v>39</v>
      </c>
      <c r="J48" s="693">
        <f t="shared" si="5"/>
        <v>12</v>
      </c>
      <c r="K48" s="694"/>
      <c r="L48" s="693">
        <f t="shared" si="6"/>
        <v>0</v>
      </c>
      <c r="M48" s="694"/>
      <c r="N48" s="697"/>
      <c r="O48" s="698"/>
      <c r="P48" s="247"/>
      <c r="Q48" s="247">
        <v>12</v>
      </c>
      <c r="R48" s="247"/>
      <c r="S48" s="247"/>
      <c r="T48" s="247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</row>
    <row r="49" spans="1:224" s="12" customFormat="1" ht="21.75" customHeight="1">
      <c r="A49" s="700" t="s">
        <v>365</v>
      </c>
      <c r="B49" s="700"/>
      <c r="C49" s="702" t="s">
        <v>366</v>
      </c>
      <c r="D49" s="702"/>
      <c r="E49" s="702"/>
      <c r="F49" s="702"/>
      <c r="G49" s="702"/>
      <c r="H49" s="702"/>
      <c r="I49" s="245">
        <f t="shared" si="4"/>
        <v>40</v>
      </c>
      <c r="J49" s="693">
        <f t="shared" si="5"/>
        <v>10</v>
      </c>
      <c r="K49" s="694"/>
      <c r="L49" s="693">
        <f t="shared" si="6"/>
        <v>0</v>
      </c>
      <c r="M49" s="694"/>
      <c r="N49" s="697"/>
      <c r="O49" s="698"/>
      <c r="P49" s="247"/>
      <c r="Q49" s="247">
        <v>10</v>
      </c>
      <c r="R49" s="247"/>
      <c r="S49" s="247"/>
      <c r="T49" s="247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</row>
    <row r="50" spans="1:224" s="12" customFormat="1" ht="21.75" customHeight="1">
      <c r="A50" s="700" t="s">
        <v>343</v>
      </c>
      <c r="B50" s="700"/>
      <c r="C50" s="702" t="s">
        <v>344</v>
      </c>
      <c r="D50" s="702"/>
      <c r="E50" s="702"/>
      <c r="F50" s="702"/>
      <c r="G50" s="702"/>
      <c r="H50" s="702"/>
      <c r="I50" s="245">
        <f t="shared" si="4"/>
        <v>41</v>
      </c>
      <c r="J50" s="693">
        <f t="shared" si="5"/>
        <v>10</v>
      </c>
      <c r="K50" s="694"/>
      <c r="L50" s="693">
        <f t="shared" si="6"/>
        <v>0</v>
      </c>
      <c r="M50" s="694"/>
      <c r="N50" s="697"/>
      <c r="O50" s="698"/>
      <c r="P50" s="247"/>
      <c r="Q50" s="247">
        <v>10</v>
      </c>
      <c r="R50" s="247"/>
      <c r="S50" s="247"/>
      <c r="T50" s="247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</row>
    <row r="51" spans="1:224" s="12" customFormat="1" ht="21.75" customHeight="1">
      <c r="A51" s="700" t="s">
        <v>357</v>
      </c>
      <c r="B51" s="700"/>
      <c r="C51" s="702" t="s">
        <v>358</v>
      </c>
      <c r="D51" s="702"/>
      <c r="E51" s="702"/>
      <c r="F51" s="702"/>
      <c r="G51" s="702"/>
      <c r="H51" s="702"/>
      <c r="I51" s="245">
        <f t="shared" si="4"/>
        <v>42</v>
      </c>
      <c r="J51" s="693">
        <f t="shared" si="5"/>
        <v>10</v>
      </c>
      <c r="K51" s="694"/>
      <c r="L51" s="693">
        <f t="shared" si="6"/>
        <v>0</v>
      </c>
      <c r="M51" s="694"/>
      <c r="N51" s="697"/>
      <c r="O51" s="698"/>
      <c r="P51" s="247"/>
      <c r="Q51" s="247">
        <v>10</v>
      </c>
      <c r="R51" s="247"/>
      <c r="S51" s="247"/>
      <c r="T51" s="247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</row>
    <row r="52" spans="1:224" s="12" customFormat="1" ht="28.5" customHeight="1">
      <c r="A52" s="700" t="s">
        <v>345</v>
      </c>
      <c r="B52" s="700"/>
      <c r="C52" s="702" t="s">
        <v>346</v>
      </c>
      <c r="D52" s="702"/>
      <c r="E52" s="702"/>
      <c r="F52" s="702"/>
      <c r="G52" s="702"/>
      <c r="H52" s="702"/>
      <c r="I52" s="245">
        <f t="shared" si="4"/>
        <v>43</v>
      </c>
      <c r="J52" s="693">
        <f t="shared" si="5"/>
        <v>6</v>
      </c>
      <c r="K52" s="694"/>
      <c r="L52" s="693">
        <f t="shared" si="6"/>
        <v>0</v>
      </c>
      <c r="M52" s="694"/>
      <c r="N52" s="697"/>
      <c r="O52" s="698"/>
      <c r="P52" s="247"/>
      <c r="Q52" s="247">
        <v>6</v>
      </c>
      <c r="R52" s="247"/>
      <c r="S52" s="247"/>
      <c r="T52" s="247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</row>
    <row r="53" spans="1:224" s="12" customFormat="1" ht="33.75" customHeight="1">
      <c r="A53" s="700" t="s">
        <v>347</v>
      </c>
      <c r="B53" s="700"/>
      <c r="C53" s="702" t="s">
        <v>348</v>
      </c>
      <c r="D53" s="702"/>
      <c r="E53" s="702"/>
      <c r="F53" s="702"/>
      <c r="G53" s="702"/>
      <c r="H53" s="702"/>
      <c r="I53" s="245">
        <f t="shared" si="4"/>
        <v>44</v>
      </c>
      <c r="J53" s="693">
        <f t="shared" si="5"/>
        <v>10</v>
      </c>
      <c r="K53" s="694"/>
      <c r="L53" s="693">
        <f t="shared" si="6"/>
        <v>0</v>
      </c>
      <c r="M53" s="694"/>
      <c r="N53" s="697"/>
      <c r="O53" s="698"/>
      <c r="P53" s="247"/>
      <c r="Q53" s="247">
        <v>10</v>
      </c>
      <c r="R53" s="247"/>
      <c r="S53" s="247"/>
      <c r="T53" s="247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</row>
    <row r="54" spans="1:224" s="12" customFormat="1" ht="30" customHeight="1">
      <c r="A54" s="700" t="s">
        <v>341</v>
      </c>
      <c r="B54" s="700"/>
      <c r="C54" s="702" t="s">
        <v>342</v>
      </c>
      <c r="D54" s="702"/>
      <c r="E54" s="702"/>
      <c r="F54" s="702"/>
      <c r="G54" s="702"/>
      <c r="H54" s="702"/>
      <c r="I54" s="245">
        <f t="shared" si="4"/>
        <v>45</v>
      </c>
      <c r="J54" s="693">
        <f t="shared" si="5"/>
        <v>10</v>
      </c>
      <c r="K54" s="694"/>
      <c r="L54" s="693">
        <f t="shared" si="6"/>
        <v>0</v>
      </c>
      <c r="M54" s="694"/>
      <c r="N54" s="697"/>
      <c r="O54" s="698"/>
      <c r="P54" s="247"/>
      <c r="Q54" s="247">
        <v>10</v>
      </c>
      <c r="R54" s="247"/>
      <c r="S54" s="247"/>
      <c r="T54" s="247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</row>
    <row r="55" spans="1:224" s="12" customFormat="1" ht="30" customHeight="1">
      <c r="A55" s="700" t="s">
        <v>337</v>
      </c>
      <c r="B55" s="700"/>
      <c r="C55" s="702" t="s">
        <v>338</v>
      </c>
      <c r="D55" s="702"/>
      <c r="E55" s="702"/>
      <c r="F55" s="702"/>
      <c r="G55" s="702"/>
      <c r="H55" s="702"/>
      <c r="I55" s="245">
        <f t="shared" si="4"/>
        <v>46</v>
      </c>
      <c r="J55" s="693">
        <f t="shared" si="5"/>
        <v>10</v>
      </c>
      <c r="K55" s="694"/>
      <c r="L55" s="693">
        <f t="shared" si="6"/>
        <v>0</v>
      </c>
      <c r="M55" s="694"/>
      <c r="N55" s="697"/>
      <c r="O55" s="698"/>
      <c r="P55" s="247"/>
      <c r="Q55" s="247">
        <v>10</v>
      </c>
      <c r="R55" s="247"/>
      <c r="S55" s="247"/>
      <c r="T55" s="247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</row>
    <row r="56" spans="1:224" s="12" customFormat="1" ht="21.75" customHeight="1">
      <c r="A56" s="700" t="s">
        <v>333</v>
      </c>
      <c r="B56" s="700"/>
      <c r="C56" s="702" t="s">
        <v>334</v>
      </c>
      <c r="D56" s="702"/>
      <c r="E56" s="702"/>
      <c r="F56" s="702"/>
      <c r="G56" s="702"/>
      <c r="H56" s="702"/>
      <c r="I56" s="245">
        <f t="shared" si="4"/>
        <v>47</v>
      </c>
      <c r="J56" s="693">
        <f t="shared" si="5"/>
        <v>5</v>
      </c>
      <c r="K56" s="694"/>
      <c r="L56" s="693">
        <f t="shared" si="6"/>
        <v>0</v>
      </c>
      <c r="M56" s="694"/>
      <c r="N56" s="697"/>
      <c r="O56" s="698"/>
      <c r="P56" s="247"/>
      <c r="Q56" s="247">
        <v>5</v>
      </c>
      <c r="R56" s="247"/>
      <c r="S56" s="247"/>
      <c r="T56" s="247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</row>
    <row r="57" spans="1:224" s="12" customFormat="1" ht="21.75" customHeight="1">
      <c r="A57" s="700" t="s">
        <v>331</v>
      </c>
      <c r="B57" s="700"/>
      <c r="C57" s="702" t="s">
        <v>332</v>
      </c>
      <c r="D57" s="702"/>
      <c r="E57" s="702"/>
      <c r="F57" s="702"/>
      <c r="G57" s="702"/>
      <c r="H57" s="702"/>
      <c r="I57" s="245">
        <f t="shared" si="4"/>
        <v>48</v>
      </c>
      <c r="J57" s="693">
        <f t="shared" si="5"/>
        <v>5</v>
      </c>
      <c r="K57" s="694"/>
      <c r="L57" s="693">
        <f t="shared" si="6"/>
        <v>0</v>
      </c>
      <c r="M57" s="694"/>
      <c r="N57" s="697"/>
      <c r="O57" s="698"/>
      <c r="P57" s="247"/>
      <c r="Q57" s="247">
        <v>5</v>
      </c>
      <c r="R57" s="247"/>
      <c r="S57" s="247"/>
      <c r="T57" s="247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</row>
    <row r="58" spans="1:224" s="12" customFormat="1" ht="21.75" customHeight="1">
      <c r="A58" s="700" t="s">
        <v>367</v>
      </c>
      <c r="B58" s="700"/>
      <c r="C58" s="702" t="s">
        <v>368</v>
      </c>
      <c r="D58" s="702"/>
      <c r="E58" s="702"/>
      <c r="F58" s="702"/>
      <c r="G58" s="702"/>
      <c r="H58" s="702"/>
      <c r="I58" s="245">
        <f t="shared" si="4"/>
        <v>49</v>
      </c>
      <c r="J58" s="693">
        <f t="shared" si="5"/>
        <v>5</v>
      </c>
      <c r="K58" s="694"/>
      <c r="L58" s="693">
        <f t="shared" si="6"/>
        <v>0</v>
      </c>
      <c r="M58" s="694"/>
      <c r="N58" s="697"/>
      <c r="O58" s="698"/>
      <c r="P58" s="247"/>
      <c r="Q58" s="247">
        <v>5</v>
      </c>
      <c r="R58" s="247"/>
      <c r="S58" s="247"/>
      <c r="T58" s="247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</row>
    <row r="59" spans="1:224" s="12" customFormat="1" ht="31.5" customHeight="1">
      <c r="A59" s="703" t="s">
        <v>369</v>
      </c>
      <c r="B59" s="703"/>
      <c r="C59" s="703"/>
      <c r="D59" s="703"/>
      <c r="E59" s="703"/>
      <c r="F59" s="703"/>
      <c r="G59" s="703"/>
      <c r="H59" s="703"/>
      <c r="I59" s="323">
        <f t="shared" si="4"/>
        <v>50</v>
      </c>
      <c r="J59" s="695">
        <f t="shared" ref="J59" si="13">SUM(J60:K64)</f>
        <v>482</v>
      </c>
      <c r="K59" s="696"/>
      <c r="L59" s="695">
        <f t="shared" ref="L59" si="14">SUM(L60:M64)</f>
        <v>402</v>
      </c>
      <c r="M59" s="696"/>
      <c r="N59" s="695">
        <f>SUM(N60:O64)</f>
        <v>37</v>
      </c>
      <c r="O59" s="696"/>
      <c r="P59" s="258">
        <f>SUM(P60:P64)</f>
        <v>30</v>
      </c>
      <c r="Q59" s="258">
        <f t="shared" ref="Q59:T59" si="15">SUM(Q60:Q64)</f>
        <v>445</v>
      </c>
      <c r="R59" s="258">
        <f t="shared" si="15"/>
        <v>372</v>
      </c>
      <c r="S59" s="258">
        <f t="shared" si="15"/>
        <v>0</v>
      </c>
      <c r="T59" s="258">
        <f t="shared" si="15"/>
        <v>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</row>
    <row r="60" spans="1:224" s="12" customFormat="1" ht="21.75" customHeight="1">
      <c r="A60" s="699" t="s">
        <v>377</v>
      </c>
      <c r="B60" s="699"/>
      <c r="C60" s="702" t="s">
        <v>378</v>
      </c>
      <c r="D60" s="702"/>
      <c r="E60" s="702"/>
      <c r="F60" s="702"/>
      <c r="G60" s="702"/>
      <c r="H60" s="702"/>
      <c r="I60" s="245">
        <f t="shared" si="4"/>
        <v>51</v>
      </c>
      <c r="J60" s="693">
        <f t="shared" si="5"/>
        <v>107</v>
      </c>
      <c r="K60" s="694"/>
      <c r="L60" s="693">
        <f t="shared" si="6"/>
        <v>90</v>
      </c>
      <c r="M60" s="694"/>
      <c r="N60" s="697"/>
      <c r="O60" s="698"/>
      <c r="P60" s="247"/>
      <c r="Q60" s="247">
        <v>107</v>
      </c>
      <c r="R60" s="247">
        <v>90</v>
      </c>
      <c r="S60" s="247"/>
      <c r="T60" s="247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</row>
    <row r="61" spans="1:224" s="12" customFormat="1" ht="33" customHeight="1">
      <c r="A61" s="705" t="s">
        <v>379</v>
      </c>
      <c r="B61" s="705"/>
      <c r="C61" s="700" t="s">
        <v>716</v>
      </c>
      <c r="D61" s="700"/>
      <c r="E61" s="700"/>
      <c r="F61" s="700"/>
      <c r="G61" s="700"/>
      <c r="H61" s="700"/>
      <c r="I61" s="245">
        <f t="shared" si="4"/>
        <v>52</v>
      </c>
      <c r="J61" s="693">
        <f t="shared" si="5"/>
        <v>143</v>
      </c>
      <c r="K61" s="694"/>
      <c r="L61" s="693">
        <f t="shared" si="6"/>
        <v>125</v>
      </c>
      <c r="M61" s="694"/>
      <c r="N61" s="697"/>
      <c r="O61" s="698"/>
      <c r="P61" s="247"/>
      <c r="Q61" s="247">
        <v>143</v>
      </c>
      <c r="R61" s="247">
        <v>125</v>
      </c>
      <c r="S61" s="247"/>
      <c r="T61" s="247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</row>
    <row r="62" spans="1:224" s="12" customFormat="1" ht="28.5" customHeight="1">
      <c r="A62" s="699" t="s">
        <v>717</v>
      </c>
      <c r="B62" s="699"/>
      <c r="C62" s="702" t="s">
        <v>376</v>
      </c>
      <c r="D62" s="702"/>
      <c r="E62" s="702"/>
      <c r="F62" s="702"/>
      <c r="G62" s="702"/>
      <c r="H62" s="702"/>
      <c r="I62" s="245">
        <f t="shared" si="4"/>
        <v>53</v>
      </c>
      <c r="J62" s="693">
        <f t="shared" si="5"/>
        <v>132</v>
      </c>
      <c r="K62" s="694"/>
      <c r="L62" s="693">
        <f t="shared" si="6"/>
        <v>102</v>
      </c>
      <c r="M62" s="694"/>
      <c r="N62" s="697"/>
      <c r="O62" s="698"/>
      <c r="P62" s="247"/>
      <c r="Q62" s="247">
        <v>132</v>
      </c>
      <c r="R62" s="247">
        <v>102</v>
      </c>
      <c r="S62" s="247"/>
      <c r="T62" s="247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</row>
    <row r="63" spans="1:224" s="12" customFormat="1" ht="28.5" customHeight="1">
      <c r="A63" s="699" t="s">
        <v>372</v>
      </c>
      <c r="B63" s="699"/>
      <c r="C63" s="699" t="s">
        <v>718</v>
      </c>
      <c r="D63" s="699"/>
      <c r="E63" s="699"/>
      <c r="F63" s="699"/>
      <c r="G63" s="699"/>
      <c r="H63" s="699"/>
      <c r="I63" s="245">
        <f t="shared" si="4"/>
        <v>54</v>
      </c>
      <c r="J63" s="693">
        <f t="shared" si="5"/>
        <v>63</v>
      </c>
      <c r="K63" s="694"/>
      <c r="L63" s="693">
        <f t="shared" si="6"/>
        <v>55</v>
      </c>
      <c r="M63" s="694"/>
      <c r="N63" s="697"/>
      <c r="O63" s="698"/>
      <c r="P63" s="247"/>
      <c r="Q63" s="247">
        <v>63</v>
      </c>
      <c r="R63" s="247">
        <v>55</v>
      </c>
      <c r="S63" s="247"/>
      <c r="T63" s="247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</row>
    <row r="64" spans="1:224" s="12" customFormat="1" ht="28.5" customHeight="1">
      <c r="A64" s="699" t="s">
        <v>370</v>
      </c>
      <c r="B64" s="699"/>
      <c r="C64" s="702" t="s">
        <v>371</v>
      </c>
      <c r="D64" s="702"/>
      <c r="E64" s="702"/>
      <c r="F64" s="702"/>
      <c r="G64" s="702"/>
      <c r="H64" s="702"/>
      <c r="I64" s="245">
        <f t="shared" si="4"/>
        <v>55</v>
      </c>
      <c r="J64" s="693">
        <f t="shared" si="5"/>
        <v>37</v>
      </c>
      <c r="K64" s="694"/>
      <c r="L64" s="693">
        <f t="shared" si="6"/>
        <v>30</v>
      </c>
      <c r="M64" s="694"/>
      <c r="N64" s="697">
        <v>37</v>
      </c>
      <c r="O64" s="698"/>
      <c r="P64" s="247">
        <v>30</v>
      </c>
      <c r="Q64" s="247"/>
      <c r="R64" s="247"/>
      <c r="S64" s="247"/>
      <c r="T64" s="247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</row>
    <row r="65" spans="1:224" s="12" customFormat="1" ht="30" customHeight="1">
      <c r="A65" s="703" t="s">
        <v>381</v>
      </c>
      <c r="B65" s="703"/>
      <c r="C65" s="703"/>
      <c r="D65" s="703"/>
      <c r="E65" s="703"/>
      <c r="F65" s="703"/>
      <c r="G65" s="703"/>
      <c r="H65" s="703"/>
      <c r="I65" s="323">
        <f t="shared" si="4"/>
        <v>56</v>
      </c>
      <c r="J65" s="695">
        <f t="shared" ref="J65" si="16">SUM(J66:K77)</f>
        <v>1233</v>
      </c>
      <c r="K65" s="696"/>
      <c r="L65" s="695">
        <f t="shared" ref="L65" si="17">SUM(L66:M77)</f>
        <v>827</v>
      </c>
      <c r="M65" s="696"/>
      <c r="N65" s="695">
        <f>SUM(N66:O77)</f>
        <v>76</v>
      </c>
      <c r="O65" s="696"/>
      <c r="P65" s="258">
        <f>SUM(P66:P77)</f>
        <v>26</v>
      </c>
      <c r="Q65" s="258">
        <f t="shared" ref="Q65:T65" si="18">SUM(Q66:Q77)</f>
        <v>1157</v>
      </c>
      <c r="R65" s="258">
        <f t="shared" si="18"/>
        <v>801</v>
      </c>
      <c r="S65" s="258">
        <f t="shared" si="18"/>
        <v>0</v>
      </c>
      <c r="T65" s="258">
        <f t="shared" si="18"/>
        <v>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</row>
    <row r="66" spans="1:224" s="12" customFormat="1" ht="21.75" customHeight="1">
      <c r="A66" s="699" t="s">
        <v>394</v>
      </c>
      <c r="B66" s="699"/>
      <c r="C66" s="699" t="s">
        <v>395</v>
      </c>
      <c r="D66" s="699"/>
      <c r="E66" s="699"/>
      <c r="F66" s="699"/>
      <c r="G66" s="699"/>
      <c r="H66" s="699"/>
      <c r="I66" s="245">
        <f t="shared" si="4"/>
        <v>57</v>
      </c>
      <c r="J66" s="693">
        <f t="shared" si="5"/>
        <v>39</v>
      </c>
      <c r="K66" s="694"/>
      <c r="L66" s="693">
        <f t="shared" si="6"/>
        <v>35</v>
      </c>
      <c r="M66" s="694"/>
      <c r="N66" s="697"/>
      <c r="O66" s="698"/>
      <c r="P66" s="247"/>
      <c r="Q66" s="247">
        <v>39</v>
      </c>
      <c r="R66" s="247">
        <v>35</v>
      </c>
      <c r="S66" s="247"/>
      <c r="T66" s="247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</row>
    <row r="67" spans="1:224" s="12" customFormat="1" ht="21.75" customHeight="1">
      <c r="A67" s="246" t="s">
        <v>392</v>
      </c>
      <c r="B67" s="246"/>
      <c r="C67" s="702" t="s">
        <v>393</v>
      </c>
      <c r="D67" s="702"/>
      <c r="E67" s="702"/>
      <c r="F67" s="702"/>
      <c r="G67" s="702"/>
      <c r="H67" s="702"/>
      <c r="I67" s="245">
        <f t="shared" si="4"/>
        <v>58</v>
      </c>
      <c r="J67" s="693">
        <f t="shared" si="5"/>
        <v>11</v>
      </c>
      <c r="K67" s="694"/>
      <c r="L67" s="693">
        <f t="shared" si="6"/>
        <v>3</v>
      </c>
      <c r="M67" s="694"/>
      <c r="N67" s="697">
        <v>11</v>
      </c>
      <c r="O67" s="698"/>
      <c r="P67" s="247">
        <v>3</v>
      </c>
      <c r="Q67" s="247"/>
      <c r="R67" s="247"/>
      <c r="S67" s="247"/>
      <c r="T67" s="247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</row>
    <row r="68" spans="1:224" s="12" customFormat="1" ht="21.75" customHeight="1">
      <c r="A68" s="699" t="s">
        <v>400</v>
      </c>
      <c r="B68" s="699"/>
      <c r="C68" s="702" t="s">
        <v>401</v>
      </c>
      <c r="D68" s="702"/>
      <c r="E68" s="702"/>
      <c r="F68" s="702"/>
      <c r="G68" s="702"/>
      <c r="H68" s="702"/>
      <c r="I68" s="245">
        <f t="shared" si="4"/>
        <v>59</v>
      </c>
      <c r="J68" s="693">
        <f t="shared" si="5"/>
        <v>30</v>
      </c>
      <c r="K68" s="694"/>
      <c r="L68" s="693">
        <f t="shared" si="6"/>
        <v>4</v>
      </c>
      <c r="M68" s="694"/>
      <c r="N68" s="697"/>
      <c r="O68" s="698"/>
      <c r="P68" s="247"/>
      <c r="Q68" s="247">
        <v>30</v>
      </c>
      <c r="R68" s="247">
        <v>4</v>
      </c>
      <c r="S68" s="247"/>
      <c r="T68" s="247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</row>
    <row r="69" spans="1:224" s="12" customFormat="1" ht="21.75" customHeight="1">
      <c r="A69" s="699" t="s">
        <v>382</v>
      </c>
      <c r="B69" s="699"/>
      <c r="C69" s="702" t="s">
        <v>383</v>
      </c>
      <c r="D69" s="702"/>
      <c r="E69" s="702"/>
      <c r="F69" s="702"/>
      <c r="G69" s="702"/>
      <c r="H69" s="702"/>
      <c r="I69" s="245">
        <f t="shared" si="4"/>
        <v>60</v>
      </c>
      <c r="J69" s="693">
        <f t="shared" si="5"/>
        <v>133</v>
      </c>
      <c r="K69" s="694"/>
      <c r="L69" s="693">
        <f t="shared" si="6"/>
        <v>91</v>
      </c>
      <c r="M69" s="694"/>
      <c r="N69" s="697"/>
      <c r="O69" s="698"/>
      <c r="P69" s="247"/>
      <c r="Q69" s="247">
        <v>133</v>
      </c>
      <c r="R69" s="247">
        <v>91</v>
      </c>
      <c r="S69" s="247"/>
      <c r="T69" s="247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</row>
    <row r="70" spans="1:224" s="12" customFormat="1" ht="21.75" customHeight="1">
      <c r="A70" s="705" t="s">
        <v>384</v>
      </c>
      <c r="B70" s="705"/>
      <c r="C70" s="700" t="s">
        <v>385</v>
      </c>
      <c r="D70" s="700"/>
      <c r="E70" s="700"/>
      <c r="F70" s="700"/>
      <c r="G70" s="700"/>
      <c r="H70" s="700"/>
      <c r="I70" s="245">
        <f t="shared" si="4"/>
        <v>61</v>
      </c>
      <c r="J70" s="693">
        <f t="shared" si="5"/>
        <v>12</v>
      </c>
      <c r="K70" s="694"/>
      <c r="L70" s="693">
        <f t="shared" si="6"/>
        <v>3</v>
      </c>
      <c r="M70" s="694"/>
      <c r="N70" s="697">
        <v>12</v>
      </c>
      <c r="O70" s="698"/>
      <c r="P70" s="247">
        <v>3</v>
      </c>
      <c r="Q70" s="247">
        <v>0</v>
      </c>
      <c r="R70" s="247">
        <v>0</v>
      </c>
      <c r="S70" s="247"/>
      <c r="T70" s="247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</row>
    <row r="71" spans="1:224" s="12" customFormat="1" ht="21.75" customHeight="1">
      <c r="A71" s="699" t="s">
        <v>386</v>
      </c>
      <c r="B71" s="699"/>
      <c r="C71" s="702" t="s">
        <v>387</v>
      </c>
      <c r="D71" s="702"/>
      <c r="E71" s="702"/>
      <c r="F71" s="702"/>
      <c r="G71" s="702"/>
      <c r="H71" s="702"/>
      <c r="I71" s="245">
        <f t="shared" si="4"/>
        <v>62</v>
      </c>
      <c r="J71" s="693">
        <f t="shared" si="5"/>
        <v>29</v>
      </c>
      <c r="K71" s="694"/>
      <c r="L71" s="693">
        <f t="shared" si="6"/>
        <v>16</v>
      </c>
      <c r="M71" s="694"/>
      <c r="N71" s="697">
        <v>29</v>
      </c>
      <c r="O71" s="698"/>
      <c r="P71" s="247">
        <v>16</v>
      </c>
      <c r="Q71" s="247">
        <v>0</v>
      </c>
      <c r="R71" s="247">
        <v>0</v>
      </c>
      <c r="S71" s="247"/>
      <c r="T71" s="247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</row>
    <row r="72" spans="1:224" s="12" customFormat="1" ht="21.75" customHeight="1">
      <c r="A72" s="699" t="s">
        <v>388</v>
      </c>
      <c r="B72" s="699"/>
      <c r="C72" s="702" t="s">
        <v>389</v>
      </c>
      <c r="D72" s="702"/>
      <c r="E72" s="702"/>
      <c r="F72" s="702"/>
      <c r="G72" s="702"/>
      <c r="H72" s="702"/>
      <c r="I72" s="245">
        <f t="shared" si="4"/>
        <v>63</v>
      </c>
      <c r="J72" s="693">
        <f t="shared" si="5"/>
        <v>25</v>
      </c>
      <c r="K72" s="694"/>
      <c r="L72" s="693">
        <f t="shared" si="6"/>
        <v>9</v>
      </c>
      <c r="M72" s="694"/>
      <c r="N72" s="697"/>
      <c r="O72" s="698"/>
      <c r="P72" s="247"/>
      <c r="Q72" s="247">
        <v>25</v>
      </c>
      <c r="R72" s="247">
        <v>9</v>
      </c>
      <c r="S72" s="247"/>
      <c r="T72" s="247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</row>
    <row r="73" spans="1:224" s="12" customFormat="1" ht="31.5" customHeight="1">
      <c r="A73" s="699" t="s">
        <v>396</v>
      </c>
      <c r="B73" s="699"/>
      <c r="C73" s="702" t="s">
        <v>397</v>
      </c>
      <c r="D73" s="699"/>
      <c r="E73" s="699"/>
      <c r="F73" s="699"/>
      <c r="G73" s="699"/>
      <c r="H73" s="699"/>
      <c r="I73" s="245">
        <f t="shared" si="4"/>
        <v>64</v>
      </c>
      <c r="J73" s="693">
        <f t="shared" si="5"/>
        <v>516</v>
      </c>
      <c r="K73" s="694"/>
      <c r="L73" s="693">
        <f t="shared" si="6"/>
        <v>459</v>
      </c>
      <c r="M73" s="694"/>
      <c r="N73" s="697"/>
      <c r="O73" s="698"/>
      <c r="P73" s="247"/>
      <c r="Q73" s="247">
        <v>516</v>
      </c>
      <c r="R73" s="247">
        <v>459</v>
      </c>
      <c r="S73" s="247"/>
      <c r="T73" s="247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</row>
    <row r="74" spans="1:224" s="12" customFormat="1" ht="31.5" customHeight="1">
      <c r="A74" s="699" t="s">
        <v>719</v>
      </c>
      <c r="B74" s="699"/>
      <c r="C74" s="702" t="s">
        <v>720</v>
      </c>
      <c r="D74" s="702"/>
      <c r="E74" s="702"/>
      <c r="F74" s="702"/>
      <c r="G74" s="702"/>
      <c r="H74" s="702"/>
      <c r="I74" s="245">
        <f t="shared" si="4"/>
        <v>65</v>
      </c>
      <c r="J74" s="693">
        <f t="shared" si="5"/>
        <v>337</v>
      </c>
      <c r="K74" s="694"/>
      <c r="L74" s="693">
        <f t="shared" si="6"/>
        <v>169</v>
      </c>
      <c r="M74" s="694"/>
      <c r="N74" s="697"/>
      <c r="O74" s="698"/>
      <c r="P74" s="247"/>
      <c r="Q74" s="247">
        <v>337</v>
      </c>
      <c r="R74" s="247">
        <v>169</v>
      </c>
      <c r="S74" s="247"/>
      <c r="T74" s="247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</row>
    <row r="75" spans="1:224" s="12" customFormat="1" ht="21.75" customHeight="1">
      <c r="A75" s="705" t="s">
        <v>406</v>
      </c>
      <c r="B75" s="705"/>
      <c r="C75" s="699" t="s">
        <v>407</v>
      </c>
      <c r="D75" s="699"/>
      <c r="E75" s="699"/>
      <c r="F75" s="699"/>
      <c r="G75" s="699"/>
      <c r="H75" s="699"/>
      <c r="I75" s="245">
        <f t="shared" si="4"/>
        <v>66</v>
      </c>
      <c r="J75" s="693">
        <f t="shared" si="5"/>
        <v>24</v>
      </c>
      <c r="K75" s="694"/>
      <c r="L75" s="693">
        <f t="shared" si="6"/>
        <v>4</v>
      </c>
      <c r="M75" s="694"/>
      <c r="N75" s="697">
        <v>24</v>
      </c>
      <c r="O75" s="698"/>
      <c r="P75" s="247">
        <v>4</v>
      </c>
      <c r="Q75" s="247"/>
      <c r="R75" s="247"/>
      <c r="S75" s="247"/>
      <c r="T75" s="247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</row>
    <row r="76" spans="1:224" s="12" customFormat="1" ht="21.75" customHeight="1">
      <c r="A76" s="699" t="s">
        <v>404</v>
      </c>
      <c r="B76" s="699"/>
      <c r="C76" s="702" t="s">
        <v>405</v>
      </c>
      <c r="D76" s="702"/>
      <c r="E76" s="702"/>
      <c r="F76" s="702"/>
      <c r="G76" s="702"/>
      <c r="H76" s="702"/>
      <c r="I76" s="245">
        <f t="shared" ref="I76:I139" si="19">+I75+1</f>
        <v>67</v>
      </c>
      <c r="J76" s="693">
        <f t="shared" ref="J76:J139" si="20">+N76+Q76+S76</f>
        <v>7</v>
      </c>
      <c r="K76" s="694"/>
      <c r="L76" s="693">
        <f t="shared" ref="L76:L139" si="21">+P76+R76+T76</f>
        <v>6</v>
      </c>
      <c r="M76" s="694"/>
      <c r="N76" s="697">
        <v>0</v>
      </c>
      <c r="O76" s="698"/>
      <c r="P76" s="247">
        <v>0</v>
      </c>
      <c r="Q76" s="247">
        <v>7</v>
      </c>
      <c r="R76" s="247">
        <v>6</v>
      </c>
      <c r="S76" s="247"/>
      <c r="T76" s="247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</row>
    <row r="77" spans="1:224" s="12" customFormat="1" ht="21.75" customHeight="1">
      <c r="A77" s="704" t="s">
        <v>402</v>
      </c>
      <c r="B77" s="704"/>
      <c r="C77" s="700" t="s">
        <v>403</v>
      </c>
      <c r="D77" s="700"/>
      <c r="E77" s="700"/>
      <c r="F77" s="700"/>
      <c r="G77" s="700"/>
      <c r="H77" s="700"/>
      <c r="I77" s="245">
        <f t="shared" si="19"/>
        <v>68</v>
      </c>
      <c r="J77" s="693">
        <f t="shared" si="20"/>
        <v>70</v>
      </c>
      <c r="K77" s="694"/>
      <c r="L77" s="693">
        <f t="shared" si="21"/>
        <v>28</v>
      </c>
      <c r="M77" s="694"/>
      <c r="N77" s="697">
        <v>0</v>
      </c>
      <c r="O77" s="698"/>
      <c r="P77" s="247">
        <v>0</v>
      </c>
      <c r="Q77" s="247">
        <v>70</v>
      </c>
      <c r="R77" s="247">
        <v>28</v>
      </c>
      <c r="S77" s="247"/>
      <c r="T77" s="247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</row>
    <row r="78" spans="1:224" s="12" customFormat="1" ht="27" customHeight="1">
      <c r="A78" s="703" t="s">
        <v>408</v>
      </c>
      <c r="B78" s="703"/>
      <c r="C78" s="703"/>
      <c r="D78" s="703"/>
      <c r="E78" s="703"/>
      <c r="F78" s="703"/>
      <c r="G78" s="703"/>
      <c r="H78" s="703"/>
      <c r="I78" s="323">
        <f t="shared" si="19"/>
        <v>69</v>
      </c>
      <c r="J78" s="695">
        <f t="shared" ref="J78" si="22">SUM(J79:K80)</f>
        <v>68</v>
      </c>
      <c r="K78" s="696"/>
      <c r="L78" s="695">
        <f t="shared" ref="L78" si="23">SUM(L79:M80)</f>
        <v>32</v>
      </c>
      <c r="M78" s="696"/>
      <c r="N78" s="695">
        <f>SUM(N79:O80)</f>
        <v>0</v>
      </c>
      <c r="O78" s="696"/>
      <c r="P78" s="258">
        <f>SUM(P79:P80)</f>
        <v>0</v>
      </c>
      <c r="Q78" s="258">
        <f t="shared" ref="Q78:T78" si="24">SUM(Q79:Q80)</f>
        <v>68</v>
      </c>
      <c r="R78" s="258">
        <f t="shared" si="24"/>
        <v>32</v>
      </c>
      <c r="S78" s="258">
        <f t="shared" si="24"/>
        <v>0</v>
      </c>
      <c r="T78" s="258">
        <f t="shared" si="24"/>
        <v>0</v>
      </c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</row>
    <row r="79" spans="1:224" s="12" customFormat="1" ht="28.5" customHeight="1">
      <c r="A79" s="702" t="s">
        <v>721</v>
      </c>
      <c r="B79" s="702"/>
      <c r="C79" s="702" t="s">
        <v>412</v>
      </c>
      <c r="D79" s="702"/>
      <c r="E79" s="702"/>
      <c r="F79" s="702"/>
      <c r="G79" s="702"/>
      <c r="H79" s="702"/>
      <c r="I79" s="245">
        <f t="shared" si="19"/>
        <v>70</v>
      </c>
      <c r="J79" s="693">
        <f t="shared" si="20"/>
        <v>10</v>
      </c>
      <c r="K79" s="694"/>
      <c r="L79" s="693">
        <f t="shared" si="21"/>
        <v>0</v>
      </c>
      <c r="M79" s="694"/>
      <c r="N79" s="697"/>
      <c r="O79" s="698"/>
      <c r="P79" s="247"/>
      <c r="Q79" s="247">
        <v>10</v>
      </c>
      <c r="R79" s="247">
        <v>0</v>
      </c>
      <c r="S79" s="247"/>
      <c r="T79" s="247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</row>
    <row r="80" spans="1:224" s="12" customFormat="1" ht="28.5" customHeight="1">
      <c r="A80" s="699" t="s">
        <v>409</v>
      </c>
      <c r="B80" s="699"/>
      <c r="C80" s="702" t="s">
        <v>410</v>
      </c>
      <c r="D80" s="702"/>
      <c r="E80" s="702"/>
      <c r="F80" s="702"/>
      <c r="G80" s="702"/>
      <c r="H80" s="702"/>
      <c r="I80" s="245">
        <f t="shared" si="19"/>
        <v>71</v>
      </c>
      <c r="J80" s="693">
        <f t="shared" si="20"/>
        <v>58</v>
      </c>
      <c r="K80" s="694"/>
      <c r="L80" s="693">
        <f t="shared" si="21"/>
        <v>32</v>
      </c>
      <c r="M80" s="694"/>
      <c r="N80" s="697"/>
      <c r="O80" s="698"/>
      <c r="P80" s="247"/>
      <c r="Q80" s="247">
        <v>58</v>
      </c>
      <c r="R80" s="247">
        <v>32</v>
      </c>
      <c r="S80" s="247"/>
      <c r="T80" s="247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</row>
    <row r="81" spans="1:224" s="12" customFormat="1" ht="28.5" customHeight="1">
      <c r="A81" s="703" t="s">
        <v>413</v>
      </c>
      <c r="B81" s="703"/>
      <c r="C81" s="703"/>
      <c r="D81" s="703"/>
      <c r="E81" s="703"/>
      <c r="F81" s="703"/>
      <c r="G81" s="703"/>
      <c r="H81" s="703"/>
      <c r="I81" s="323">
        <f t="shared" si="19"/>
        <v>72</v>
      </c>
      <c r="J81" s="695">
        <f t="shared" ref="J81" si="25">SUM(J82:K87)</f>
        <v>713</v>
      </c>
      <c r="K81" s="696"/>
      <c r="L81" s="695">
        <f t="shared" ref="L81" si="26">SUM(L82:M87)</f>
        <v>439</v>
      </c>
      <c r="M81" s="696"/>
      <c r="N81" s="695">
        <f>SUM(N82:O87)</f>
        <v>0</v>
      </c>
      <c r="O81" s="696"/>
      <c r="P81" s="258">
        <f>SUM(P82:P87)</f>
        <v>0</v>
      </c>
      <c r="Q81" s="258">
        <f t="shared" ref="Q81:T81" si="27">SUM(Q82:Q87)</f>
        <v>713</v>
      </c>
      <c r="R81" s="258">
        <f t="shared" si="27"/>
        <v>439</v>
      </c>
      <c r="S81" s="258">
        <f t="shared" si="27"/>
        <v>0</v>
      </c>
      <c r="T81" s="258">
        <f t="shared" si="27"/>
        <v>0</v>
      </c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</row>
    <row r="82" spans="1:224" s="12" customFormat="1" ht="21.75" customHeight="1">
      <c r="A82" s="705" t="s">
        <v>414</v>
      </c>
      <c r="B82" s="705"/>
      <c r="C82" s="702" t="s">
        <v>722</v>
      </c>
      <c r="D82" s="702"/>
      <c r="E82" s="702"/>
      <c r="F82" s="702"/>
      <c r="G82" s="702"/>
      <c r="H82" s="702"/>
      <c r="I82" s="245">
        <f t="shared" si="19"/>
        <v>73</v>
      </c>
      <c r="J82" s="693">
        <f t="shared" si="20"/>
        <v>115</v>
      </c>
      <c r="K82" s="694"/>
      <c r="L82" s="693">
        <f t="shared" si="21"/>
        <v>83</v>
      </c>
      <c r="M82" s="694"/>
      <c r="N82" s="697"/>
      <c r="O82" s="698"/>
      <c r="P82" s="247"/>
      <c r="Q82" s="247">
        <v>115</v>
      </c>
      <c r="R82" s="247">
        <v>83</v>
      </c>
      <c r="S82" s="247"/>
      <c r="T82" s="247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</row>
    <row r="83" spans="1:224" s="12" customFormat="1" ht="30" customHeight="1">
      <c r="A83" s="699" t="s">
        <v>723</v>
      </c>
      <c r="B83" s="699"/>
      <c r="C83" s="702" t="s">
        <v>424</v>
      </c>
      <c r="D83" s="702"/>
      <c r="E83" s="702"/>
      <c r="F83" s="702"/>
      <c r="G83" s="702"/>
      <c r="H83" s="702"/>
      <c r="I83" s="245">
        <f t="shared" si="19"/>
        <v>74</v>
      </c>
      <c r="J83" s="693">
        <f t="shared" si="20"/>
        <v>173</v>
      </c>
      <c r="K83" s="694"/>
      <c r="L83" s="693">
        <f t="shared" si="21"/>
        <v>122</v>
      </c>
      <c r="M83" s="694"/>
      <c r="N83" s="697"/>
      <c r="O83" s="698"/>
      <c r="P83" s="247"/>
      <c r="Q83" s="247">
        <v>173</v>
      </c>
      <c r="R83" s="247">
        <v>122</v>
      </c>
      <c r="S83" s="247"/>
      <c r="T83" s="247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</row>
    <row r="84" spans="1:224" s="12" customFormat="1" ht="21.75" customHeight="1">
      <c r="A84" s="699" t="s">
        <v>416</v>
      </c>
      <c r="B84" s="699"/>
      <c r="C84" s="702" t="s">
        <v>417</v>
      </c>
      <c r="D84" s="702"/>
      <c r="E84" s="702"/>
      <c r="F84" s="702"/>
      <c r="G84" s="702"/>
      <c r="H84" s="702"/>
      <c r="I84" s="245">
        <f t="shared" si="19"/>
        <v>75</v>
      </c>
      <c r="J84" s="693">
        <f t="shared" si="20"/>
        <v>35</v>
      </c>
      <c r="K84" s="694"/>
      <c r="L84" s="693">
        <f t="shared" si="21"/>
        <v>19</v>
      </c>
      <c r="M84" s="694"/>
      <c r="N84" s="697"/>
      <c r="O84" s="698"/>
      <c r="P84" s="247"/>
      <c r="Q84" s="247">
        <v>35</v>
      </c>
      <c r="R84" s="247">
        <v>19</v>
      </c>
      <c r="S84" s="247"/>
      <c r="T84" s="247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</row>
    <row r="85" spans="1:224" s="12" customFormat="1" ht="21.75" customHeight="1">
      <c r="A85" s="699" t="s">
        <v>724</v>
      </c>
      <c r="B85" s="699"/>
      <c r="C85" s="702" t="s">
        <v>420</v>
      </c>
      <c r="D85" s="702"/>
      <c r="E85" s="702"/>
      <c r="F85" s="702"/>
      <c r="G85" s="702"/>
      <c r="H85" s="702"/>
      <c r="I85" s="245">
        <f t="shared" si="19"/>
        <v>76</v>
      </c>
      <c r="J85" s="693">
        <f t="shared" si="20"/>
        <v>40</v>
      </c>
      <c r="K85" s="694"/>
      <c r="L85" s="693">
        <f t="shared" si="21"/>
        <v>25</v>
      </c>
      <c r="M85" s="694"/>
      <c r="N85" s="697"/>
      <c r="O85" s="698"/>
      <c r="P85" s="247"/>
      <c r="Q85" s="247">
        <v>40</v>
      </c>
      <c r="R85" s="247">
        <v>25</v>
      </c>
      <c r="S85" s="247"/>
      <c r="T85" s="247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</row>
    <row r="86" spans="1:224" s="12" customFormat="1" ht="21.75" customHeight="1">
      <c r="A86" s="699" t="s">
        <v>418</v>
      </c>
      <c r="B86" s="699"/>
      <c r="C86" s="702" t="s">
        <v>419</v>
      </c>
      <c r="D86" s="702"/>
      <c r="E86" s="702"/>
      <c r="F86" s="702"/>
      <c r="G86" s="702"/>
      <c r="H86" s="702"/>
      <c r="I86" s="245">
        <f t="shared" si="19"/>
        <v>77</v>
      </c>
      <c r="J86" s="693">
        <f t="shared" si="20"/>
        <v>290</v>
      </c>
      <c r="K86" s="694"/>
      <c r="L86" s="693">
        <f t="shared" si="21"/>
        <v>149</v>
      </c>
      <c r="M86" s="694"/>
      <c r="N86" s="697"/>
      <c r="O86" s="698"/>
      <c r="P86" s="247"/>
      <c r="Q86" s="247">
        <v>290</v>
      </c>
      <c r="R86" s="247">
        <v>149</v>
      </c>
      <c r="S86" s="247"/>
      <c r="T86" s="247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</row>
    <row r="87" spans="1:224" s="12" customFormat="1" ht="21.75" customHeight="1">
      <c r="A87" s="699" t="s">
        <v>421</v>
      </c>
      <c r="B87" s="699"/>
      <c r="C87" s="702" t="s">
        <v>422</v>
      </c>
      <c r="D87" s="702"/>
      <c r="E87" s="702"/>
      <c r="F87" s="702"/>
      <c r="G87" s="702"/>
      <c r="H87" s="702"/>
      <c r="I87" s="245">
        <f t="shared" si="19"/>
        <v>78</v>
      </c>
      <c r="J87" s="693">
        <f t="shared" si="20"/>
        <v>60</v>
      </c>
      <c r="K87" s="694"/>
      <c r="L87" s="693">
        <f t="shared" si="21"/>
        <v>41</v>
      </c>
      <c r="M87" s="694"/>
      <c r="N87" s="697"/>
      <c r="O87" s="698"/>
      <c r="P87" s="247"/>
      <c r="Q87" s="247">
        <v>60</v>
      </c>
      <c r="R87" s="247">
        <v>41</v>
      </c>
      <c r="S87" s="247"/>
      <c r="T87" s="247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</row>
    <row r="88" spans="1:224" s="12" customFormat="1" ht="21.75" customHeight="1">
      <c r="A88" s="703" t="s">
        <v>425</v>
      </c>
      <c r="B88" s="703"/>
      <c r="C88" s="703"/>
      <c r="D88" s="703"/>
      <c r="E88" s="703"/>
      <c r="F88" s="703"/>
      <c r="G88" s="703"/>
      <c r="H88" s="703"/>
      <c r="I88" s="323">
        <f t="shared" si="19"/>
        <v>79</v>
      </c>
      <c r="J88" s="695">
        <f t="shared" ref="J88" si="28">SUM(J89:K109)</f>
        <v>4546</v>
      </c>
      <c r="K88" s="696"/>
      <c r="L88" s="695">
        <f t="shared" ref="L88" si="29">SUM(L89:M109)</f>
        <v>867</v>
      </c>
      <c r="M88" s="696"/>
      <c r="N88" s="695">
        <f>SUM(N89:O109)</f>
        <v>354</v>
      </c>
      <c r="O88" s="696"/>
      <c r="P88" s="258">
        <f>SUM(P89:P109)</f>
        <v>65</v>
      </c>
      <c r="Q88" s="258">
        <f t="shared" ref="Q88:T88" si="30">SUM(Q89:Q109)</f>
        <v>4092</v>
      </c>
      <c r="R88" s="258">
        <f t="shared" si="30"/>
        <v>800</v>
      </c>
      <c r="S88" s="258">
        <f t="shared" si="30"/>
        <v>100</v>
      </c>
      <c r="T88" s="258">
        <f t="shared" si="30"/>
        <v>2</v>
      </c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</row>
    <row r="89" spans="1:224" s="12" customFormat="1" ht="21.75" customHeight="1">
      <c r="A89" s="699" t="s">
        <v>428</v>
      </c>
      <c r="B89" s="699"/>
      <c r="C89" s="702" t="s">
        <v>429</v>
      </c>
      <c r="D89" s="702"/>
      <c r="E89" s="702"/>
      <c r="F89" s="702"/>
      <c r="G89" s="702"/>
      <c r="H89" s="702"/>
      <c r="I89" s="245">
        <f t="shared" si="19"/>
        <v>80</v>
      </c>
      <c r="J89" s="693">
        <f t="shared" si="20"/>
        <v>65</v>
      </c>
      <c r="K89" s="694"/>
      <c r="L89" s="693">
        <f t="shared" si="21"/>
        <v>21</v>
      </c>
      <c r="M89" s="694"/>
      <c r="N89" s="697"/>
      <c r="O89" s="698"/>
      <c r="P89" s="247"/>
      <c r="Q89" s="247">
        <v>65</v>
      </c>
      <c r="R89" s="247">
        <v>21</v>
      </c>
      <c r="S89" s="247"/>
      <c r="T89" s="247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</row>
    <row r="90" spans="1:224" s="12" customFormat="1" ht="21.75" customHeight="1">
      <c r="A90" s="699" t="s">
        <v>432</v>
      </c>
      <c r="B90" s="699"/>
      <c r="C90" s="702" t="s">
        <v>433</v>
      </c>
      <c r="D90" s="702"/>
      <c r="E90" s="702"/>
      <c r="F90" s="702"/>
      <c r="G90" s="702"/>
      <c r="H90" s="702"/>
      <c r="I90" s="245">
        <f t="shared" si="19"/>
        <v>81</v>
      </c>
      <c r="J90" s="693">
        <f t="shared" si="20"/>
        <v>55</v>
      </c>
      <c r="K90" s="694"/>
      <c r="L90" s="693">
        <f t="shared" si="21"/>
        <v>17</v>
      </c>
      <c r="M90" s="694"/>
      <c r="N90" s="697">
        <v>55</v>
      </c>
      <c r="O90" s="698"/>
      <c r="P90" s="247">
        <v>17</v>
      </c>
      <c r="Q90" s="247">
        <v>0</v>
      </c>
      <c r="R90" s="247">
        <v>0</v>
      </c>
      <c r="S90" s="247"/>
      <c r="T90" s="247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</row>
    <row r="91" spans="1:224" s="12" customFormat="1" ht="21.75" customHeight="1">
      <c r="A91" s="699" t="s">
        <v>434</v>
      </c>
      <c r="B91" s="699"/>
      <c r="C91" s="702" t="s">
        <v>435</v>
      </c>
      <c r="D91" s="702"/>
      <c r="E91" s="702"/>
      <c r="F91" s="702"/>
      <c r="G91" s="702"/>
      <c r="H91" s="702"/>
      <c r="I91" s="245">
        <f t="shared" si="19"/>
        <v>82</v>
      </c>
      <c r="J91" s="693">
        <f t="shared" si="20"/>
        <v>994</v>
      </c>
      <c r="K91" s="694"/>
      <c r="L91" s="693">
        <f t="shared" si="21"/>
        <v>418</v>
      </c>
      <c r="M91" s="694"/>
      <c r="N91" s="697"/>
      <c r="O91" s="698"/>
      <c r="P91" s="247"/>
      <c r="Q91" s="247">
        <v>994</v>
      </c>
      <c r="R91" s="247">
        <v>418</v>
      </c>
      <c r="S91" s="247"/>
      <c r="T91" s="247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</row>
    <row r="92" spans="1:224" s="12" customFormat="1" ht="21.75" customHeight="1">
      <c r="A92" s="699" t="s">
        <v>436</v>
      </c>
      <c r="B92" s="699"/>
      <c r="C92" s="699" t="s">
        <v>725</v>
      </c>
      <c r="D92" s="699"/>
      <c r="E92" s="699"/>
      <c r="F92" s="699"/>
      <c r="G92" s="699"/>
      <c r="H92" s="699"/>
      <c r="I92" s="245">
        <f t="shared" si="19"/>
        <v>83</v>
      </c>
      <c r="J92" s="693">
        <f t="shared" si="20"/>
        <v>16</v>
      </c>
      <c r="K92" s="694"/>
      <c r="L92" s="693">
        <f t="shared" si="21"/>
        <v>4</v>
      </c>
      <c r="M92" s="694"/>
      <c r="N92" s="697">
        <v>16</v>
      </c>
      <c r="O92" s="698"/>
      <c r="P92" s="247">
        <v>4</v>
      </c>
      <c r="Q92" s="247">
        <v>0</v>
      </c>
      <c r="R92" s="247">
        <v>0</v>
      </c>
      <c r="S92" s="247"/>
      <c r="T92" s="247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</row>
    <row r="93" spans="1:224" s="12" customFormat="1" ht="21.75" customHeight="1">
      <c r="A93" s="705" t="s">
        <v>428</v>
      </c>
      <c r="B93" s="705"/>
      <c r="C93" s="702" t="s">
        <v>442</v>
      </c>
      <c r="D93" s="702"/>
      <c r="E93" s="702"/>
      <c r="F93" s="702"/>
      <c r="G93" s="702"/>
      <c r="H93" s="702"/>
      <c r="I93" s="245">
        <f t="shared" si="19"/>
        <v>84</v>
      </c>
      <c r="J93" s="693">
        <f t="shared" si="20"/>
        <v>285</v>
      </c>
      <c r="K93" s="694"/>
      <c r="L93" s="693">
        <f t="shared" si="21"/>
        <v>16</v>
      </c>
      <c r="M93" s="694"/>
      <c r="N93" s="697"/>
      <c r="O93" s="698"/>
      <c r="P93" s="247"/>
      <c r="Q93" s="247">
        <v>285</v>
      </c>
      <c r="R93" s="247">
        <v>16</v>
      </c>
      <c r="S93" s="247"/>
      <c r="T93" s="247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</row>
    <row r="94" spans="1:224" s="12" customFormat="1" ht="30" customHeight="1">
      <c r="A94" s="699" t="s">
        <v>438</v>
      </c>
      <c r="B94" s="699"/>
      <c r="C94" s="702" t="s">
        <v>439</v>
      </c>
      <c r="D94" s="702"/>
      <c r="E94" s="702"/>
      <c r="F94" s="702"/>
      <c r="G94" s="702"/>
      <c r="H94" s="702"/>
      <c r="I94" s="245">
        <f t="shared" si="19"/>
        <v>85</v>
      </c>
      <c r="J94" s="693">
        <f t="shared" si="20"/>
        <v>24</v>
      </c>
      <c r="K94" s="694"/>
      <c r="L94" s="693">
        <f t="shared" si="21"/>
        <v>10</v>
      </c>
      <c r="M94" s="694"/>
      <c r="N94" s="697">
        <v>24</v>
      </c>
      <c r="O94" s="698"/>
      <c r="P94" s="247">
        <v>10</v>
      </c>
      <c r="Q94" s="247">
        <v>0</v>
      </c>
      <c r="R94" s="247">
        <v>0</v>
      </c>
      <c r="S94" s="247"/>
      <c r="T94" s="247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</row>
    <row r="95" spans="1:224" s="12" customFormat="1" ht="21.75" customHeight="1">
      <c r="A95" s="699" t="s">
        <v>440</v>
      </c>
      <c r="B95" s="699"/>
      <c r="C95" s="702" t="s">
        <v>441</v>
      </c>
      <c r="D95" s="702"/>
      <c r="E95" s="702"/>
      <c r="F95" s="702"/>
      <c r="G95" s="702"/>
      <c r="H95" s="702"/>
      <c r="I95" s="245">
        <f t="shared" si="19"/>
        <v>86</v>
      </c>
      <c r="J95" s="693">
        <f t="shared" si="20"/>
        <v>19</v>
      </c>
      <c r="K95" s="694"/>
      <c r="L95" s="693">
        <f t="shared" si="21"/>
        <v>0</v>
      </c>
      <c r="M95" s="694"/>
      <c r="N95" s="697"/>
      <c r="O95" s="698"/>
      <c r="P95" s="247"/>
      <c r="Q95" s="247">
        <v>19</v>
      </c>
      <c r="R95" s="247">
        <v>0</v>
      </c>
      <c r="S95" s="247"/>
      <c r="T95" s="247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</row>
    <row r="96" spans="1:224" s="12" customFormat="1" ht="21.75" customHeight="1">
      <c r="A96" s="705" t="s">
        <v>443</v>
      </c>
      <c r="B96" s="705"/>
      <c r="C96" s="700" t="s">
        <v>444</v>
      </c>
      <c r="D96" s="700"/>
      <c r="E96" s="700"/>
      <c r="F96" s="700"/>
      <c r="G96" s="700"/>
      <c r="H96" s="700"/>
      <c r="I96" s="245">
        <f t="shared" si="19"/>
        <v>87</v>
      </c>
      <c r="J96" s="693">
        <f t="shared" si="20"/>
        <v>303</v>
      </c>
      <c r="K96" s="694"/>
      <c r="L96" s="693">
        <f t="shared" si="21"/>
        <v>52</v>
      </c>
      <c r="M96" s="694"/>
      <c r="N96" s="697"/>
      <c r="O96" s="698"/>
      <c r="P96" s="247"/>
      <c r="Q96" s="247">
        <v>303</v>
      </c>
      <c r="R96" s="247">
        <v>52</v>
      </c>
      <c r="S96" s="247"/>
      <c r="T96" s="247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</row>
    <row r="97" spans="1:224" s="12" customFormat="1" ht="21.75" customHeight="1">
      <c r="A97" s="705" t="s">
        <v>445</v>
      </c>
      <c r="B97" s="705"/>
      <c r="C97" s="702" t="s">
        <v>446</v>
      </c>
      <c r="D97" s="702"/>
      <c r="E97" s="702"/>
      <c r="F97" s="702"/>
      <c r="G97" s="702"/>
      <c r="H97" s="702"/>
      <c r="I97" s="245">
        <f t="shared" si="19"/>
        <v>88</v>
      </c>
      <c r="J97" s="693">
        <f t="shared" si="20"/>
        <v>696</v>
      </c>
      <c r="K97" s="694"/>
      <c r="L97" s="693">
        <f t="shared" si="21"/>
        <v>46</v>
      </c>
      <c r="M97" s="694"/>
      <c r="N97" s="697"/>
      <c r="O97" s="698"/>
      <c r="P97" s="247"/>
      <c r="Q97" s="247">
        <v>675</v>
      </c>
      <c r="R97" s="247">
        <v>46</v>
      </c>
      <c r="S97" s="247">
        <v>21</v>
      </c>
      <c r="T97" s="247">
        <v>0</v>
      </c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</row>
    <row r="98" spans="1:224" s="12" customFormat="1" ht="21.75" customHeight="1">
      <c r="A98" s="699" t="s">
        <v>447</v>
      </c>
      <c r="B98" s="699"/>
      <c r="C98" s="702" t="s">
        <v>448</v>
      </c>
      <c r="D98" s="702"/>
      <c r="E98" s="702"/>
      <c r="F98" s="702"/>
      <c r="G98" s="702"/>
      <c r="H98" s="702"/>
      <c r="I98" s="245">
        <f t="shared" si="19"/>
        <v>89</v>
      </c>
      <c r="J98" s="693">
        <f t="shared" si="20"/>
        <v>972</v>
      </c>
      <c r="K98" s="694"/>
      <c r="L98" s="693">
        <f t="shared" si="21"/>
        <v>100</v>
      </c>
      <c r="M98" s="694"/>
      <c r="N98" s="697"/>
      <c r="O98" s="698"/>
      <c r="P98" s="247"/>
      <c r="Q98" s="247">
        <v>920</v>
      </c>
      <c r="R98" s="247">
        <v>98</v>
      </c>
      <c r="S98" s="247">
        <v>52</v>
      </c>
      <c r="T98" s="247">
        <v>2</v>
      </c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</row>
    <row r="99" spans="1:224" s="12" customFormat="1" ht="21.75" customHeight="1">
      <c r="A99" s="699" t="s">
        <v>451</v>
      </c>
      <c r="B99" s="699"/>
      <c r="C99" s="702" t="s">
        <v>452</v>
      </c>
      <c r="D99" s="702"/>
      <c r="E99" s="702"/>
      <c r="F99" s="702"/>
      <c r="G99" s="702"/>
      <c r="H99" s="702"/>
      <c r="I99" s="245">
        <f t="shared" si="19"/>
        <v>90</v>
      </c>
      <c r="J99" s="693">
        <f t="shared" si="20"/>
        <v>306</v>
      </c>
      <c r="K99" s="694"/>
      <c r="L99" s="693">
        <f t="shared" si="21"/>
        <v>73</v>
      </c>
      <c r="M99" s="694"/>
      <c r="N99" s="697"/>
      <c r="O99" s="698"/>
      <c r="P99" s="247"/>
      <c r="Q99" s="247">
        <v>290</v>
      </c>
      <c r="R99" s="247">
        <v>73</v>
      </c>
      <c r="S99" s="247">
        <v>16</v>
      </c>
      <c r="T99" s="247">
        <v>0</v>
      </c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</row>
    <row r="100" spans="1:224" s="12" customFormat="1" ht="21.75" customHeight="1">
      <c r="A100" s="699" t="s">
        <v>453</v>
      </c>
      <c r="B100" s="699"/>
      <c r="C100" s="702" t="s">
        <v>454</v>
      </c>
      <c r="D100" s="702"/>
      <c r="E100" s="702"/>
      <c r="F100" s="702"/>
      <c r="G100" s="702"/>
      <c r="H100" s="702"/>
      <c r="I100" s="245">
        <f t="shared" si="19"/>
        <v>91</v>
      </c>
      <c r="J100" s="693">
        <f t="shared" si="20"/>
        <v>2</v>
      </c>
      <c r="K100" s="694"/>
      <c r="L100" s="693">
        <f t="shared" si="21"/>
        <v>2</v>
      </c>
      <c r="M100" s="694"/>
      <c r="N100" s="697">
        <v>2</v>
      </c>
      <c r="O100" s="698"/>
      <c r="P100" s="247">
        <v>2</v>
      </c>
      <c r="Q100" s="247"/>
      <c r="R100" s="247"/>
      <c r="S100" s="247"/>
      <c r="T100" s="247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</row>
    <row r="101" spans="1:224" s="12" customFormat="1" ht="21.75" customHeight="1">
      <c r="A101" s="699" t="s">
        <v>463</v>
      </c>
      <c r="B101" s="699"/>
      <c r="C101" s="702" t="s">
        <v>464</v>
      </c>
      <c r="D101" s="702"/>
      <c r="E101" s="702"/>
      <c r="F101" s="702"/>
      <c r="G101" s="702"/>
      <c r="H101" s="702"/>
      <c r="I101" s="245">
        <f t="shared" si="19"/>
        <v>92</v>
      </c>
      <c r="J101" s="693">
        <f t="shared" si="20"/>
        <v>111</v>
      </c>
      <c r="K101" s="694"/>
      <c r="L101" s="693">
        <f t="shared" si="21"/>
        <v>24</v>
      </c>
      <c r="M101" s="694"/>
      <c r="N101" s="697">
        <v>111</v>
      </c>
      <c r="O101" s="698"/>
      <c r="P101" s="247">
        <v>24</v>
      </c>
      <c r="Q101" s="247"/>
      <c r="R101" s="247"/>
      <c r="S101" s="247"/>
      <c r="T101" s="247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</row>
    <row r="102" spans="1:224" s="12" customFormat="1" ht="21.75" customHeight="1">
      <c r="A102" s="700" t="s">
        <v>457</v>
      </c>
      <c r="B102" s="700"/>
      <c r="C102" s="702" t="s">
        <v>458</v>
      </c>
      <c r="D102" s="702"/>
      <c r="E102" s="702"/>
      <c r="F102" s="702"/>
      <c r="G102" s="702"/>
      <c r="H102" s="702"/>
      <c r="I102" s="245">
        <f t="shared" si="19"/>
        <v>93</v>
      </c>
      <c r="J102" s="693">
        <f t="shared" si="20"/>
        <v>18</v>
      </c>
      <c r="K102" s="694"/>
      <c r="L102" s="693">
        <f t="shared" si="21"/>
        <v>1</v>
      </c>
      <c r="M102" s="694"/>
      <c r="N102" s="697">
        <v>18</v>
      </c>
      <c r="O102" s="698"/>
      <c r="P102" s="247">
        <v>1</v>
      </c>
      <c r="Q102" s="247"/>
      <c r="R102" s="247"/>
      <c r="S102" s="247"/>
      <c r="T102" s="247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</row>
    <row r="103" spans="1:224" s="12" customFormat="1" ht="21.75" customHeight="1">
      <c r="A103" s="699" t="s">
        <v>465</v>
      </c>
      <c r="B103" s="699"/>
      <c r="C103" s="699" t="s">
        <v>466</v>
      </c>
      <c r="D103" s="699"/>
      <c r="E103" s="699"/>
      <c r="F103" s="699"/>
      <c r="G103" s="699"/>
      <c r="H103" s="699"/>
      <c r="I103" s="245">
        <f t="shared" si="19"/>
        <v>94</v>
      </c>
      <c r="J103" s="693">
        <f t="shared" si="20"/>
        <v>303</v>
      </c>
      <c r="K103" s="694"/>
      <c r="L103" s="693">
        <f t="shared" si="21"/>
        <v>40</v>
      </c>
      <c r="M103" s="694"/>
      <c r="N103" s="697"/>
      <c r="O103" s="698"/>
      <c r="P103" s="247"/>
      <c r="Q103" s="247">
        <v>303</v>
      </c>
      <c r="R103" s="247">
        <v>40</v>
      </c>
      <c r="S103" s="247"/>
      <c r="T103" s="247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</row>
    <row r="104" spans="1:224" s="12" customFormat="1" ht="21.75" customHeight="1">
      <c r="A104" s="700" t="s">
        <v>461</v>
      </c>
      <c r="B104" s="700"/>
      <c r="C104" s="702" t="s">
        <v>469</v>
      </c>
      <c r="D104" s="702"/>
      <c r="E104" s="702"/>
      <c r="F104" s="702"/>
      <c r="G104" s="702"/>
      <c r="H104" s="702"/>
      <c r="I104" s="245">
        <f t="shared" si="19"/>
        <v>95</v>
      </c>
      <c r="J104" s="693">
        <f t="shared" si="20"/>
        <v>86</v>
      </c>
      <c r="K104" s="694"/>
      <c r="L104" s="693">
        <f t="shared" si="21"/>
        <v>6</v>
      </c>
      <c r="M104" s="694"/>
      <c r="N104" s="697">
        <v>86</v>
      </c>
      <c r="O104" s="698"/>
      <c r="P104" s="247">
        <v>6</v>
      </c>
      <c r="Q104" s="247"/>
      <c r="R104" s="247"/>
      <c r="S104" s="247"/>
      <c r="T104" s="247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</row>
    <row r="105" spans="1:224" s="12" customFormat="1" ht="31.5" customHeight="1">
      <c r="A105" s="699" t="s">
        <v>726</v>
      </c>
      <c r="B105" s="699"/>
      <c r="C105" s="702" t="s">
        <v>727</v>
      </c>
      <c r="D105" s="702"/>
      <c r="E105" s="702"/>
      <c r="F105" s="702"/>
      <c r="G105" s="702"/>
      <c r="H105" s="702"/>
      <c r="I105" s="245">
        <f t="shared" si="19"/>
        <v>96</v>
      </c>
      <c r="J105" s="693">
        <f t="shared" si="20"/>
        <v>42</v>
      </c>
      <c r="K105" s="694"/>
      <c r="L105" s="693">
        <f t="shared" si="21"/>
        <v>1</v>
      </c>
      <c r="M105" s="694"/>
      <c r="N105" s="697">
        <v>42</v>
      </c>
      <c r="O105" s="698"/>
      <c r="P105" s="247">
        <v>1</v>
      </c>
      <c r="Q105" s="247"/>
      <c r="R105" s="247"/>
      <c r="S105" s="247"/>
      <c r="T105" s="247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</row>
    <row r="106" spans="1:224" s="12" customFormat="1" ht="27.75" customHeight="1">
      <c r="A106" s="699" t="s">
        <v>455</v>
      </c>
      <c r="B106" s="699"/>
      <c r="C106" s="702" t="s">
        <v>456</v>
      </c>
      <c r="D106" s="702"/>
      <c r="E106" s="702"/>
      <c r="F106" s="702"/>
      <c r="G106" s="702"/>
      <c r="H106" s="702"/>
      <c r="I106" s="245">
        <f t="shared" si="19"/>
        <v>97</v>
      </c>
      <c r="J106" s="693">
        <f t="shared" si="20"/>
        <v>97</v>
      </c>
      <c r="K106" s="694"/>
      <c r="L106" s="693">
        <f t="shared" si="21"/>
        <v>3</v>
      </c>
      <c r="M106" s="694"/>
      <c r="N106" s="697"/>
      <c r="O106" s="698"/>
      <c r="P106" s="247"/>
      <c r="Q106" s="247">
        <v>97</v>
      </c>
      <c r="R106" s="247">
        <v>3</v>
      </c>
      <c r="S106" s="247"/>
      <c r="T106" s="247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</row>
    <row r="107" spans="1:224" s="12" customFormat="1" ht="27.75" customHeight="1">
      <c r="A107" s="699" t="s">
        <v>470</v>
      </c>
      <c r="B107" s="699"/>
      <c r="C107" s="702" t="s">
        <v>471</v>
      </c>
      <c r="D107" s="702"/>
      <c r="E107" s="702"/>
      <c r="F107" s="702"/>
      <c r="G107" s="702"/>
      <c r="H107" s="702"/>
      <c r="I107" s="245">
        <f t="shared" si="19"/>
        <v>98</v>
      </c>
      <c r="J107" s="693">
        <f t="shared" si="20"/>
        <v>63</v>
      </c>
      <c r="K107" s="694"/>
      <c r="L107" s="693">
        <f t="shared" si="21"/>
        <v>5</v>
      </c>
      <c r="M107" s="694"/>
      <c r="N107" s="697"/>
      <c r="O107" s="698"/>
      <c r="P107" s="247"/>
      <c r="Q107" s="247">
        <v>52</v>
      </c>
      <c r="R107" s="247">
        <v>5</v>
      </c>
      <c r="S107" s="247">
        <v>11</v>
      </c>
      <c r="T107" s="247">
        <v>0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</row>
    <row r="108" spans="1:224" s="12" customFormat="1" ht="27.75" customHeight="1">
      <c r="A108" s="699" t="s">
        <v>459</v>
      </c>
      <c r="B108" s="699"/>
      <c r="C108" s="702" t="s">
        <v>460</v>
      </c>
      <c r="D108" s="702"/>
      <c r="E108" s="702"/>
      <c r="F108" s="702"/>
      <c r="G108" s="702"/>
      <c r="H108" s="702"/>
      <c r="I108" s="245">
        <f t="shared" si="19"/>
        <v>99</v>
      </c>
      <c r="J108" s="693">
        <f t="shared" si="20"/>
        <v>32</v>
      </c>
      <c r="K108" s="694"/>
      <c r="L108" s="693">
        <f t="shared" si="21"/>
        <v>8</v>
      </c>
      <c r="M108" s="694"/>
      <c r="N108" s="697"/>
      <c r="O108" s="698"/>
      <c r="P108" s="247"/>
      <c r="Q108" s="247">
        <v>32</v>
      </c>
      <c r="R108" s="247">
        <v>8</v>
      </c>
      <c r="S108" s="247"/>
      <c r="T108" s="247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</row>
    <row r="109" spans="1:224" s="12" customFormat="1" ht="21.75" customHeight="1">
      <c r="A109" s="699" t="s">
        <v>472</v>
      </c>
      <c r="B109" s="699"/>
      <c r="C109" s="702" t="s">
        <v>473</v>
      </c>
      <c r="D109" s="702"/>
      <c r="E109" s="702"/>
      <c r="F109" s="702"/>
      <c r="G109" s="702"/>
      <c r="H109" s="702"/>
      <c r="I109" s="245">
        <f t="shared" si="19"/>
        <v>100</v>
      </c>
      <c r="J109" s="693">
        <f t="shared" si="20"/>
        <v>57</v>
      </c>
      <c r="K109" s="694"/>
      <c r="L109" s="693">
        <f t="shared" si="21"/>
        <v>20</v>
      </c>
      <c r="M109" s="694"/>
      <c r="N109" s="697"/>
      <c r="O109" s="698"/>
      <c r="P109" s="247"/>
      <c r="Q109" s="247">
        <v>57</v>
      </c>
      <c r="R109" s="247">
        <v>20</v>
      </c>
      <c r="S109" s="247"/>
      <c r="T109" s="247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</row>
    <row r="110" spans="1:224" s="12" customFormat="1" ht="21.75" customHeight="1">
      <c r="A110" s="703" t="s">
        <v>474</v>
      </c>
      <c r="B110" s="703"/>
      <c r="C110" s="703"/>
      <c r="D110" s="703"/>
      <c r="E110" s="703"/>
      <c r="F110" s="703"/>
      <c r="G110" s="703"/>
      <c r="H110" s="703"/>
      <c r="I110" s="323">
        <f t="shared" si="19"/>
        <v>101</v>
      </c>
      <c r="J110" s="695">
        <f t="shared" ref="J110" si="31">SUM(J111:K131)</f>
        <v>2773</v>
      </c>
      <c r="K110" s="696"/>
      <c r="L110" s="695">
        <f t="shared" ref="L110" si="32">SUM(L111:M131)</f>
        <v>541</v>
      </c>
      <c r="M110" s="696"/>
      <c r="N110" s="695">
        <f>SUM(N111:O131)</f>
        <v>245</v>
      </c>
      <c r="O110" s="696"/>
      <c r="P110" s="258">
        <f>SUM(P111:P131)</f>
        <v>55</v>
      </c>
      <c r="Q110" s="258">
        <f t="shared" ref="Q110:T110" si="33">SUM(Q111:Q131)</f>
        <v>2504</v>
      </c>
      <c r="R110" s="258">
        <f t="shared" si="33"/>
        <v>480</v>
      </c>
      <c r="S110" s="258">
        <f t="shared" si="33"/>
        <v>24</v>
      </c>
      <c r="T110" s="258">
        <f t="shared" si="33"/>
        <v>6</v>
      </c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</row>
    <row r="111" spans="1:224" s="12" customFormat="1" ht="28.5" customHeight="1">
      <c r="A111" s="699" t="s">
        <v>426</v>
      </c>
      <c r="B111" s="699"/>
      <c r="C111" s="702" t="s">
        <v>728</v>
      </c>
      <c r="D111" s="702"/>
      <c r="E111" s="702"/>
      <c r="F111" s="702"/>
      <c r="G111" s="702"/>
      <c r="H111" s="702"/>
      <c r="I111" s="245">
        <f t="shared" si="19"/>
        <v>102</v>
      </c>
      <c r="J111" s="693">
        <f t="shared" si="20"/>
        <v>29</v>
      </c>
      <c r="K111" s="694"/>
      <c r="L111" s="693">
        <f t="shared" si="21"/>
        <v>3</v>
      </c>
      <c r="M111" s="694"/>
      <c r="N111" s="697"/>
      <c r="O111" s="698"/>
      <c r="P111" s="247"/>
      <c r="Q111" s="247">
        <v>29</v>
      </c>
      <c r="R111" s="247">
        <v>3</v>
      </c>
      <c r="S111" s="247"/>
      <c r="T111" s="247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</row>
    <row r="112" spans="1:224" s="12" customFormat="1" ht="21.75" customHeight="1">
      <c r="A112" s="705" t="s">
        <v>475</v>
      </c>
      <c r="B112" s="705"/>
      <c r="C112" s="700" t="s">
        <v>476</v>
      </c>
      <c r="D112" s="700"/>
      <c r="E112" s="700"/>
      <c r="F112" s="700"/>
      <c r="G112" s="700"/>
      <c r="H112" s="700"/>
      <c r="I112" s="245">
        <f t="shared" si="19"/>
        <v>103</v>
      </c>
      <c r="J112" s="693">
        <f t="shared" si="20"/>
        <v>186</v>
      </c>
      <c r="K112" s="694"/>
      <c r="L112" s="693">
        <f t="shared" si="21"/>
        <v>72</v>
      </c>
      <c r="M112" s="694"/>
      <c r="N112" s="697"/>
      <c r="O112" s="698"/>
      <c r="P112" s="247"/>
      <c r="Q112" s="247">
        <v>177</v>
      </c>
      <c r="R112" s="247">
        <v>66</v>
      </c>
      <c r="S112" s="247">
        <v>9</v>
      </c>
      <c r="T112" s="247">
        <v>6</v>
      </c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</row>
    <row r="113" spans="1:224" s="12" customFormat="1" ht="21.75" customHeight="1">
      <c r="A113" s="705" t="s">
        <v>477</v>
      </c>
      <c r="B113" s="705"/>
      <c r="C113" s="702" t="s">
        <v>478</v>
      </c>
      <c r="D113" s="702"/>
      <c r="E113" s="702"/>
      <c r="F113" s="702"/>
      <c r="G113" s="702"/>
      <c r="H113" s="702"/>
      <c r="I113" s="245">
        <f t="shared" si="19"/>
        <v>104</v>
      </c>
      <c r="J113" s="693">
        <f t="shared" si="20"/>
        <v>1289</v>
      </c>
      <c r="K113" s="694"/>
      <c r="L113" s="693">
        <f t="shared" si="21"/>
        <v>32</v>
      </c>
      <c r="M113" s="694"/>
      <c r="N113" s="697"/>
      <c r="O113" s="698"/>
      <c r="P113" s="247"/>
      <c r="Q113" s="247">
        <v>1274</v>
      </c>
      <c r="R113" s="247">
        <v>32</v>
      </c>
      <c r="S113" s="247">
        <v>15</v>
      </c>
      <c r="T113" s="247">
        <v>0</v>
      </c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</row>
    <row r="114" spans="1:224" s="12" customFormat="1" ht="21.75" customHeight="1">
      <c r="A114" s="700" t="s">
        <v>479</v>
      </c>
      <c r="B114" s="700"/>
      <c r="C114" s="700" t="s">
        <v>480</v>
      </c>
      <c r="D114" s="700"/>
      <c r="E114" s="700"/>
      <c r="F114" s="700"/>
      <c r="G114" s="700"/>
      <c r="H114" s="700"/>
      <c r="I114" s="245">
        <f t="shared" si="19"/>
        <v>105</v>
      </c>
      <c r="J114" s="693">
        <f t="shared" si="20"/>
        <v>25</v>
      </c>
      <c r="K114" s="694"/>
      <c r="L114" s="693">
        <f t="shared" si="21"/>
        <v>2</v>
      </c>
      <c r="M114" s="694"/>
      <c r="N114" s="697"/>
      <c r="O114" s="698"/>
      <c r="P114" s="247"/>
      <c r="Q114" s="247">
        <v>25</v>
      </c>
      <c r="R114" s="247">
        <v>2</v>
      </c>
      <c r="S114" s="247"/>
      <c r="T114" s="247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</row>
    <row r="115" spans="1:224" s="12" customFormat="1" ht="21.75" customHeight="1">
      <c r="A115" s="700" t="s">
        <v>481</v>
      </c>
      <c r="B115" s="700"/>
      <c r="C115" s="702" t="s">
        <v>482</v>
      </c>
      <c r="D115" s="702"/>
      <c r="E115" s="702"/>
      <c r="F115" s="702"/>
      <c r="G115" s="702"/>
      <c r="H115" s="702"/>
      <c r="I115" s="245">
        <f t="shared" si="19"/>
        <v>106</v>
      </c>
      <c r="J115" s="693">
        <f t="shared" si="20"/>
        <v>56</v>
      </c>
      <c r="K115" s="694"/>
      <c r="L115" s="693">
        <f t="shared" si="21"/>
        <v>0</v>
      </c>
      <c r="M115" s="694"/>
      <c r="N115" s="697">
        <v>56</v>
      </c>
      <c r="O115" s="698"/>
      <c r="P115" s="247">
        <v>0</v>
      </c>
      <c r="Q115" s="247"/>
      <c r="R115" s="247"/>
      <c r="S115" s="247"/>
      <c r="T115" s="247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</row>
    <row r="116" spans="1:224" s="12" customFormat="1" ht="27" customHeight="1">
      <c r="A116" s="699" t="s">
        <v>483</v>
      </c>
      <c r="B116" s="699"/>
      <c r="C116" s="702" t="s">
        <v>484</v>
      </c>
      <c r="D116" s="702"/>
      <c r="E116" s="702"/>
      <c r="F116" s="702"/>
      <c r="G116" s="702"/>
      <c r="H116" s="702"/>
      <c r="I116" s="245">
        <f t="shared" si="19"/>
        <v>107</v>
      </c>
      <c r="J116" s="693">
        <f t="shared" si="20"/>
        <v>10</v>
      </c>
      <c r="K116" s="694"/>
      <c r="L116" s="693">
        <f t="shared" si="21"/>
        <v>10</v>
      </c>
      <c r="M116" s="694"/>
      <c r="N116" s="697"/>
      <c r="O116" s="698"/>
      <c r="P116" s="247"/>
      <c r="Q116" s="247">
        <v>10</v>
      </c>
      <c r="R116" s="247">
        <v>10</v>
      </c>
      <c r="S116" s="247"/>
      <c r="T116" s="247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</row>
    <row r="117" spans="1:224" s="12" customFormat="1" ht="24.75" customHeight="1">
      <c r="A117" s="699" t="s">
        <v>485</v>
      </c>
      <c r="B117" s="699"/>
      <c r="C117" s="702" t="s">
        <v>486</v>
      </c>
      <c r="D117" s="702"/>
      <c r="E117" s="702"/>
      <c r="F117" s="702"/>
      <c r="G117" s="702"/>
      <c r="H117" s="702"/>
      <c r="I117" s="245">
        <f t="shared" si="19"/>
        <v>108</v>
      </c>
      <c r="J117" s="693">
        <f t="shared" si="20"/>
        <v>111</v>
      </c>
      <c r="K117" s="694"/>
      <c r="L117" s="693">
        <f t="shared" si="21"/>
        <v>91</v>
      </c>
      <c r="M117" s="694"/>
      <c r="N117" s="697"/>
      <c r="O117" s="698"/>
      <c r="P117" s="247"/>
      <c r="Q117" s="247">
        <v>111</v>
      </c>
      <c r="R117" s="247">
        <v>91</v>
      </c>
      <c r="S117" s="247"/>
      <c r="T117" s="247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</row>
    <row r="118" spans="1:224" s="12" customFormat="1" ht="24.75" customHeight="1">
      <c r="A118" s="699" t="s">
        <v>487</v>
      </c>
      <c r="B118" s="699"/>
      <c r="C118" s="702" t="s">
        <v>729</v>
      </c>
      <c r="D118" s="702"/>
      <c r="E118" s="702"/>
      <c r="F118" s="702"/>
      <c r="G118" s="702"/>
      <c r="H118" s="702"/>
      <c r="I118" s="245">
        <f t="shared" si="19"/>
        <v>109</v>
      </c>
      <c r="J118" s="693">
        <f t="shared" si="20"/>
        <v>157</v>
      </c>
      <c r="K118" s="694"/>
      <c r="L118" s="693">
        <f t="shared" si="21"/>
        <v>65</v>
      </c>
      <c r="M118" s="694"/>
      <c r="N118" s="697"/>
      <c r="O118" s="698"/>
      <c r="P118" s="247"/>
      <c r="Q118" s="247">
        <v>157</v>
      </c>
      <c r="R118" s="247">
        <v>65</v>
      </c>
      <c r="S118" s="247"/>
      <c r="T118" s="247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</row>
    <row r="119" spans="1:224" s="12" customFormat="1" ht="24.75" customHeight="1">
      <c r="A119" s="699" t="s">
        <v>489</v>
      </c>
      <c r="B119" s="699"/>
      <c r="C119" s="702" t="s">
        <v>490</v>
      </c>
      <c r="D119" s="702"/>
      <c r="E119" s="702"/>
      <c r="F119" s="702"/>
      <c r="G119" s="702"/>
      <c r="H119" s="702"/>
      <c r="I119" s="245">
        <f t="shared" si="19"/>
        <v>110</v>
      </c>
      <c r="J119" s="693">
        <f t="shared" si="20"/>
        <v>29</v>
      </c>
      <c r="K119" s="694"/>
      <c r="L119" s="693">
        <f t="shared" si="21"/>
        <v>14</v>
      </c>
      <c r="M119" s="694"/>
      <c r="N119" s="697">
        <v>29</v>
      </c>
      <c r="O119" s="698"/>
      <c r="P119" s="247">
        <v>14</v>
      </c>
      <c r="Q119" s="247">
        <v>0</v>
      </c>
      <c r="R119" s="247">
        <v>0</v>
      </c>
      <c r="S119" s="247"/>
      <c r="T119" s="247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</row>
    <row r="120" spans="1:224" s="12" customFormat="1" ht="24.75" customHeight="1">
      <c r="A120" s="699" t="s">
        <v>491</v>
      </c>
      <c r="B120" s="699"/>
      <c r="C120" s="702" t="s">
        <v>492</v>
      </c>
      <c r="D120" s="702"/>
      <c r="E120" s="702"/>
      <c r="F120" s="702"/>
      <c r="G120" s="702"/>
      <c r="H120" s="702"/>
      <c r="I120" s="245">
        <f t="shared" si="19"/>
        <v>111</v>
      </c>
      <c r="J120" s="693">
        <f t="shared" si="20"/>
        <v>20</v>
      </c>
      <c r="K120" s="694"/>
      <c r="L120" s="693">
        <f t="shared" si="21"/>
        <v>17</v>
      </c>
      <c r="M120" s="694"/>
      <c r="N120" s="697"/>
      <c r="O120" s="698"/>
      <c r="P120" s="247"/>
      <c r="Q120" s="247">
        <v>20</v>
      </c>
      <c r="R120" s="247">
        <v>17</v>
      </c>
      <c r="S120" s="247"/>
      <c r="T120" s="247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</row>
    <row r="121" spans="1:224" s="12" customFormat="1" ht="24.75" customHeight="1">
      <c r="A121" s="699" t="s">
        <v>493</v>
      </c>
      <c r="B121" s="699"/>
      <c r="C121" s="702" t="s">
        <v>494</v>
      </c>
      <c r="D121" s="702"/>
      <c r="E121" s="702"/>
      <c r="F121" s="702"/>
      <c r="G121" s="702"/>
      <c r="H121" s="702"/>
      <c r="I121" s="245">
        <f t="shared" si="19"/>
        <v>112</v>
      </c>
      <c r="J121" s="693">
        <f t="shared" si="20"/>
        <v>24</v>
      </c>
      <c r="K121" s="694"/>
      <c r="L121" s="693">
        <f t="shared" si="21"/>
        <v>9</v>
      </c>
      <c r="M121" s="694"/>
      <c r="N121" s="697">
        <v>24</v>
      </c>
      <c r="O121" s="698"/>
      <c r="P121" s="247">
        <v>9</v>
      </c>
      <c r="Q121" s="247"/>
      <c r="R121" s="247"/>
      <c r="S121" s="247"/>
      <c r="T121" s="247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</row>
    <row r="122" spans="1:224" s="12" customFormat="1" ht="24.75" customHeight="1">
      <c r="A122" s="699" t="s">
        <v>499</v>
      </c>
      <c r="B122" s="699"/>
      <c r="C122" s="702" t="s">
        <v>500</v>
      </c>
      <c r="D122" s="702"/>
      <c r="E122" s="702"/>
      <c r="F122" s="702"/>
      <c r="G122" s="702"/>
      <c r="H122" s="702"/>
      <c r="I122" s="245">
        <f t="shared" si="19"/>
        <v>113</v>
      </c>
      <c r="J122" s="693">
        <f t="shared" si="20"/>
        <v>57</v>
      </c>
      <c r="K122" s="694"/>
      <c r="L122" s="693">
        <f t="shared" si="21"/>
        <v>0</v>
      </c>
      <c r="M122" s="694"/>
      <c r="N122" s="697">
        <v>57</v>
      </c>
      <c r="O122" s="698"/>
      <c r="P122" s="247">
        <v>0</v>
      </c>
      <c r="Q122" s="247"/>
      <c r="R122" s="247"/>
      <c r="S122" s="247"/>
      <c r="T122" s="247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</row>
    <row r="123" spans="1:224" s="12" customFormat="1" ht="24.75" customHeight="1">
      <c r="A123" s="699" t="s">
        <v>501</v>
      </c>
      <c r="B123" s="699"/>
      <c r="C123" s="702" t="s">
        <v>502</v>
      </c>
      <c r="D123" s="702"/>
      <c r="E123" s="702"/>
      <c r="F123" s="702"/>
      <c r="G123" s="702"/>
      <c r="H123" s="702"/>
      <c r="I123" s="245">
        <f t="shared" si="19"/>
        <v>114</v>
      </c>
      <c r="J123" s="693">
        <f t="shared" si="20"/>
        <v>199</v>
      </c>
      <c r="K123" s="694"/>
      <c r="L123" s="693">
        <f t="shared" si="21"/>
        <v>1</v>
      </c>
      <c r="M123" s="694"/>
      <c r="N123" s="697"/>
      <c r="O123" s="698"/>
      <c r="P123" s="247"/>
      <c r="Q123" s="247">
        <v>199</v>
      </c>
      <c r="R123" s="247">
        <v>1</v>
      </c>
      <c r="S123" s="247"/>
      <c r="T123" s="247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</row>
    <row r="124" spans="1:224" s="12" customFormat="1" ht="24.75" customHeight="1">
      <c r="A124" s="699" t="s">
        <v>511</v>
      </c>
      <c r="B124" s="699"/>
      <c r="C124" s="702" t="s">
        <v>512</v>
      </c>
      <c r="D124" s="702"/>
      <c r="E124" s="702"/>
      <c r="F124" s="702"/>
      <c r="G124" s="702"/>
      <c r="H124" s="702"/>
      <c r="I124" s="245">
        <f t="shared" si="19"/>
        <v>115</v>
      </c>
      <c r="J124" s="693">
        <f t="shared" si="20"/>
        <v>128</v>
      </c>
      <c r="K124" s="694"/>
      <c r="L124" s="693">
        <f t="shared" si="21"/>
        <v>0</v>
      </c>
      <c r="M124" s="694"/>
      <c r="N124" s="697"/>
      <c r="O124" s="698"/>
      <c r="P124" s="247"/>
      <c r="Q124" s="247">
        <v>128</v>
      </c>
      <c r="R124" s="247">
        <v>0</v>
      </c>
      <c r="S124" s="247"/>
      <c r="T124" s="247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</row>
    <row r="125" spans="1:224" s="12" customFormat="1" ht="24.75" customHeight="1">
      <c r="A125" s="699" t="s">
        <v>497</v>
      </c>
      <c r="B125" s="699"/>
      <c r="C125" s="702" t="s">
        <v>730</v>
      </c>
      <c r="D125" s="702"/>
      <c r="E125" s="702"/>
      <c r="F125" s="702"/>
      <c r="G125" s="702"/>
      <c r="H125" s="702"/>
      <c r="I125" s="245">
        <f t="shared" si="19"/>
        <v>116</v>
      </c>
      <c r="J125" s="693">
        <f t="shared" si="20"/>
        <v>53</v>
      </c>
      <c r="K125" s="694"/>
      <c r="L125" s="693">
        <f t="shared" si="21"/>
        <v>51</v>
      </c>
      <c r="M125" s="694"/>
      <c r="N125" s="697"/>
      <c r="O125" s="698"/>
      <c r="P125" s="247"/>
      <c r="Q125" s="247">
        <v>53</v>
      </c>
      <c r="R125" s="247">
        <v>51</v>
      </c>
      <c r="S125" s="247"/>
      <c r="T125" s="247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</row>
    <row r="126" spans="1:224" s="12" customFormat="1" ht="24.75" customHeight="1">
      <c r="A126" s="699" t="s">
        <v>509</v>
      </c>
      <c r="B126" s="699"/>
      <c r="C126" s="702" t="s">
        <v>510</v>
      </c>
      <c r="D126" s="702"/>
      <c r="E126" s="702"/>
      <c r="F126" s="702"/>
      <c r="G126" s="702"/>
      <c r="H126" s="702"/>
      <c r="I126" s="245">
        <f t="shared" si="19"/>
        <v>117</v>
      </c>
      <c r="J126" s="693">
        <f t="shared" si="20"/>
        <v>111</v>
      </c>
      <c r="K126" s="694"/>
      <c r="L126" s="693">
        <f t="shared" si="21"/>
        <v>81</v>
      </c>
      <c r="M126" s="694"/>
      <c r="N126" s="697"/>
      <c r="O126" s="698"/>
      <c r="P126" s="247"/>
      <c r="Q126" s="247">
        <v>111</v>
      </c>
      <c r="R126" s="247">
        <v>81</v>
      </c>
      <c r="S126" s="247"/>
      <c r="T126" s="247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</row>
    <row r="127" spans="1:224" s="12" customFormat="1" ht="30" customHeight="1">
      <c r="A127" s="699" t="s">
        <v>505</v>
      </c>
      <c r="B127" s="699"/>
      <c r="C127" s="702" t="s">
        <v>506</v>
      </c>
      <c r="D127" s="702"/>
      <c r="E127" s="702"/>
      <c r="F127" s="702"/>
      <c r="G127" s="702"/>
      <c r="H127" s="702"/>
      <c r="I127" s="245">
        <f t="shared" si="19"/>
        <v>118</v>
      </c>
      <c r="J127" s="693">
        <f t="shared" si="20"/>
        <v>190</v>
      </c>
      <c r="K127" s="694"/>
      <c r="L127" s="693">
        <f t="shared" si="21"/>
        <v>57</v>
      </c>
      <c r="M127" s="694"/>
      <c r="N127" s="697"/>
      <c r="O127" s="698"/>
      <c r="P127" s="247"/>
      <c r="Q127" s="247">
        <v>190</v>
      </c>
      <c r="R127" s="247">
        <v>57</v>
      </c>
      <c r="S127" s="247"/>
      <c r="T127" s="247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</row>
    <row r="128" spans="1:224" s="12" customFormat="1" ht="21.75" customHeight="1">
      <c r="A128" s="699" t="s">
        <v>503</v>
      </c>
      <c r="B128" s="699"/>
      <c r="C128" s="702" t="s">
        <v>504</v>
      </c>
      <c r="D128" s="702"/>
      <c r="E128" s="702"/>
      <c r="F128" s="702"/>
      <c r="G128" s="702"/>
      <c r="H128" s="702"/>
      <c r="I128" s="245">
        <f t="shared" si="19"/>
        <v>119</v>
      </c>
      <c r="J128" s="693">
        <f t="shared" si="20"/>
        <v>31</v>
      </c>
      <c r="K128" s="694"/>
      <c r="L128" s="693">
        <f t="shared" si="21"/>
        <v>18</v>
      </c>
      <c r="M128" s="694"/>
      <c r="N128" s="697">
        <v>31</v>
      </c>
      <c r="O128" s="698"/>
      <c r="P128" s="247">
        <v>18</v>
      </c>
      <c r="Q128" s="247"/>
      <c r="R128" s="247"/>
      <c r="S128" s="247"/>
      <c r="T128" s="247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</row>
    <row r="129" spans="1:224" s="12" customFormat="1" ht="25.5" customHeight="1">
      <c r="A129" s="699" t="s">
        <v>507</v>
      </c>
      <c r="B129" s="699"/>
      <c r="C129" s="702" t="s">
        <v>508</v>
      </c>
      <c r="D129" s="702"/>
      <c r="E129" s="702"/>
      <c r="F129" s="702"/>
      <c r="G129" s="702"/>
      <c r="H129" s="702"/>
      <c r="I129" s="245">
        <f t="shared" si="19"/>
        <v>120</v>
      </c>
      <c r="J129" s="693">
        <f t="shared" si="20"/>
        <v>18</v>
      </c>
      <c r="K129" s="694"/>
      <c r="L129" s="693">
        <f t="shared" si="21"/>
        <v>0</v>
      </c>
      <c r="M129" s="694"/>
      <c r="N129" s="697">
        <v>18</v>
      </c>
      <c r="O129" s="698"/>
      <c r="P129" s="247">
        <v>0</v>
      </c>
      <c r="Q129" s="247"/>
      <c r="R129" s="247"/>
      <c r="S129" s="247"/>
      <c r="T129" s="247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</row>
    <row r="130" spans="1:224" s="12" customFormat="1" ht="25.5" customHeight="1">
      <c r="A130" s="699" t="s">
        <v>495</v>
      </c>
      <c r="B130" s="699"/>
      <c r="C130" s="702" t="s">
        <v>496</v>
      </c>
      <c r="D130" s="702"/>
      <c r="E130" s="702"/>
      <c r="F130" s="702"/>
      <c r="G130" s="702"/>
      <c r="H130" s="702"/>
      <c r="I130" s="245">
        <f t="shared" si="19"/>
        <v>121</v>
      </c>
      <c r="J130" s="693">
        <f t="shared" si="20"/>
        <v>30</v>
      </c>
      <c r="K130" s="694"/>
      <c r="L130" s="693">
        <f t="shared" si="21"/>
        <v>14</v>
      </c>
      <c r="M130" s="694"/>
      <c r="N130" s="697">
        <v>30</v>
      </c>
      <c r="O130" s="698"/>
      <c r="P130" s="247">
        <v>14</v>
      </c>
      <c r="Q130" s="247"/>
      <c r="R130" s="247"/>
      <c r="S130" s="247"/>
      <c r="T130" s="247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</row>
    <row r="131" spans="1:224" s="12" customFormat="1" ht="25.5" customHeight="1">
      <c r="A131" s="699" t="s">
        <v>513</v>
      </c>
      <c r="B131" s="699"/>
      <c r="C131" s="702" t="s">
        <v>514</v>
      </c>
      <c r="D131" s="702"/>
      <c r="E131" s="702"/>
      <c r="F131" s="702"/>
      <c r="G131" s="702"/>
      <c r="H131" s="702"/>
      <c r="I131" s="245">
        <f t="shared" si="19"/>
        <v>122</v>
      </c>
      <c r="J131" s="693">
        <f t="shared" si="20"/>
        <v>20</v>
      </c>
      <c r="K131" s="694"/>
      <c r="L131" s="693">
        <f t="shared" si="21"/>
        <v>4</v>
      </c>
      <c r="M131" s="694"/>
      <c r="N131" s="697">
        <v>0</v>
      </c>
      <c r="O131" s="698"/>
      <c r="P131" s="247">
        <v>0</v>
      </c>
      <c r="Q131" s="247">
        <v>20</v>
      </c>
      <c r="R131" s="247">
        <v>4</v>
      </c>
      <c r="S131" s="247"/>
      <c r="T131" s="247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</row>
    <row r="132" spans="1:224" s="12" customFormat="1" ht="21.75" customHeight="1">
      <c r="A132" s="703" t="s">
        <v>515</v>
      </c>
      <c r="B132" s="703"/>
      <c r="C132" s="703"/>
      <c r="D132" s="703"/>
      <c r="E132" s="703"/>
      <c r="F132" s="703"/>
      <c r="G132" s="703"/>
      <c r="H132" s="703"/>
      <c r="I132" s="323">
        <f t="shared" si="19"/>
        <v>123</v>
      </c>
      <c r="J132" s="695">
        <f t="shared" ref="J132" si="34">SUM(J133:K137)</f>
        <v>168</v>
      </c>
      <c r="K132" s="696"/>
      <c r="L132" s="695">
        <f t="shared" ref="L132" si="35">SUM(L133:M137)</f>
        <v>50</v>
      </c>
      <c r="M132" s="696"/>
      <c r="N132" s="695">
        <f>SUM(N133:O137)</f>
        <v>19</v>
      </c>
      <c r="O132" s="696"/>
      <c r="P132" s="258">
        <f>SUM(P133:P137)</f>
        <v>10</v>
      </c>
      <c r="Q132" s="258">
        <f t="shared" ref="Q132:T132" si="36">SUM(Q133:Q137)</f>
        <v>149</v>
      </c>
      <c r="R132" s="258">
        <f t="shared" si="36"/>
        <v>40</v>
      </c>
      <c r="S132" s="258">
        <f t="shared" si="36"/>
        <v>0</v>
      </c>
      <c r="T132" s="258">
        <f t="shared" si="36"/>
        <v>0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</row>
    <row r="133" spans="1:224" s="12" customFormat="1" ht="21.75" customHeight="1">
      <c r="A133" s="699" t="s">
        <v>520</v>
      </c>
      <c r="B133" s="699"/>
      <c r="C133" s="699" t="s">
        <v>521</v>
      </c>
      <c r="D133" s="699"/>
      <c r="E133" s="699"/>
      <c r="F133" s="699"/>
      <c r="G133" s="699"/>
      <c r="H133" s="699"/>
      <c r="I133" s="245">
        <f t="shared" si="19"/>
        <v>124</v>
      </c>
      <c r="J133" s="693">
        <f t="shared" si="20"/>
        <v>52</v>
      </c>
      <c r="K133" s="694"/>
      <c r="L133" s="693">
        <f t="shared" si="21"/>
        <v>10</v>
      </c>
      <c r="M133" s="694"/>
      <c r="N133" s="697"/>
      <c r="O133" s="698"/>
      <c r="P133" s="247"/>
      <c r="Q133" s="247">
        <v>52</v>
      </c>
      <c r="R133" s="247">
        <v>10</v>
      </c>
      <c r="S133" s="247"/>
      <c r="T133" s="247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</row>
    <row r="134" spans="1:224" s="12" customFormat="1" ht="21.75" customHeight="1">
      <c r="A134" s="700" t="s">
        <v>518</v>
      </c>
      <c r="B134" s="700"/>
      <c r="C134" s="700" t="s">
        <v>519</v>
      </c>
      <c r="D134" s="700"/>
      <c r="E134" s="700"/>
      <c r="F134" s="700"/>
      <c r="G134" s="700"/>
      <c r="H134" s="700"/>
      <c r="I134" s="245">
        <f t="shared" si="19"/>
        <v>125</v>
      </c>
      <c r="J134" s="693">
        <f t="shared" si="20"/>
        <v>19</v>
      </c>
      <c r="K134" s="694"/>
      <c r="L134" s="693">
        <f t="shared" si="21"/>
        <v>10</v>
      </c>
      <c r="M134" s="694"/>
      <c r="N134" s="697">
        <v>19</v>
      </c>
      <c r="O134" s="698"/>
      <c r="P134" s="247">
        <v>10</v>
      </c>
      <c r="Q134" s="247"/>
      <c r="R134" s="247"/>
      <c r="S134" s="247"/>
      <c r="T134" s="247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</row>
    <row r="135" spans="1:224" s="12" customFormat="1" ht="31.5" customHeight="1">
      <c r="A135" s="705" t="s">
        <v>522</v>
      </c>
      <c r="B135" s="705"/>
      <c r="C135" s="700" t="s">
        <v>523</v>
      </c>
      <c r="D135" s="700"/>
      <c r="E135" s="700"/>
      <c r="F135" s="700"/>
      <c r="G135" s="700"/>
      <c r="H135" s="700"/>
      <c r="I135" s="245">
        <f t="shared" si="19"/>
        <v>126</v>
      </c>
      <c r="J135" s="693">
        <f t="shared" si="20"/>
        <v>34</v>
      </c>
      <c r="K135" s="694"/>
      <c r="L135" s="693">
        <f t="shared" si="21"/>
        <v>1</v>
      </c>
      <c r="M135" s="694"/>
      <c r="N135" s="697"/>
      <c r="O135" s="698"/>
      <c r="P135" s="247"/>
      <c r="Q135" s="247">
        <v>34</v>
      </c>
      <c r="R135" s="247">
        <v>1</v>
      </c>
      <c r="S135" s="247"/>
      <c r="T135" s="247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</row>
    <row r="136" spans="1:224" s="12" customFormat="1" ht="28.5" customHeight="1">
      <c r="A136" s="700" t="s">
        <v>526</v>
      </c>
      <c r="B136" s="700"/>
      <c r="C136" s="700" t="s">
        <v>527</v>
      </c>
      <c r="D136" s="700"/>
      <c r="E136" s="700"/>
      <c r="F136" s="700"/>
      <c r="G136" s="700"/>
      <c r="H136" s="700"/>
      <c r="I136" s="245">
        <f t="shared" si="19"/>
        <v>127</v>
      </c>
      <c r="J136" s="693">
        <f t="shared" si="20"/>
        <v>26</v>
      </c>
      <c r="K136" s="694"/>
      <c r="L136" s="693">
        <f t="shared" si="21"/>
        <v>21</v>
      </c>
      <c r="M136" s="694"/>
      <c r="N136" s="697"/>
      <c r="O136" s="698"/>
      <c r="P136" s="247"/>
      <c r="Q136" s="247">
        <v>26</v>
      </c>
      <c r="R136" s="247">
        <v>21</v>
      </c>
      <c r="S136" s="247"/>
      <c r="T136" s="247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</row>
    <row r="137" spans="1:224" s="12" customFormat="1" ht="28.5" customHeight="1">
      <c r="A137" s="699" t="s">
        <v>524</v>
      </c>
      <c r="B137" s="699"/>
      <c r="C137" s="702" t="s">
        <v>525</v>
      </c>
      <c r="D137" s="702"/>
      <c r="E137" s="702"/>
      <c r="F137" s="702"/>
      <c r="G137" s="702"/>
      <c r="H137" s="702"/>
      <c r="I137" s="245">
        <f t="shared" si="19"/>
        <v>128</v>
      </c>
      <c r="J137" s="693">
        <f t="shared" si="20"/>
        <v>37</v>
      </c>
      <c r="K137" s="694"/>
      <c r="L137" s="693">
        <f t="shared" si="21"/>
        <v>8</v>
      </c>
      <c r="M137" s="694"/>
      <c r="N137" s="697"/>
      <c r="O137" s="698"/>
      <c r="P137" s="247"/>
      <c r="Q137" s="247">
        <v>37</v>
      </c>
      <c r="R137" s="247">
        <v>8</v>
      </c>
      <c r="S137" s="247"/>
      <c r="T137" s="247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</row>
    <row r="138" spans="1:224" s="12" customFormat="1" ht="21.75" customHeight="1">
      <c r="A138" s="703" t="s">
        <v>528</v>
      </c>
      <c r="B138" s="703"/>
      <c r="C138" s="703"/>
      <c r="D138" s="703"/>
      <c r="E138" s="703"/>
      <c r="F138" s="703"/>
      <c r="G138" s="703"/>
      <c r="H138" s="703"/>
      <c r="I138" s="323">
        <f t="shared" si="19"/>
        <v>129</v>
      </c>
      <c r="J138" s="695">
        <f t="shared" ref="J138" si="37">SUM(J139:K157)</f>
        <v>1563</v>
      </c>
      <c r="K138" s="696"/>
      <c r="L138" s="695">
        <f t="shared" ref="L138" si="38">SUM(L139:M157)</f>
        <v>298</v>
      </c>
      <c r="M138" s="696"/>
      <c r="N138" s="695">
        <f>SUM(N139:O157)</f>
        <v>132</v>
      </c>
      <c r="O138" s="696"/>
      <c r="P138" s="258">
        <f>SUM(P139:P157)</f>
        <v>41</v>
      </c>
      <c r="Q138" s="258">
        <f t="shared" ref="Q138:T138" si="39">SUM(Q139:Q157)</f>
        <v>1371</v>
      </c>
      <c r="R138" s="258">
        <f t="shared" si="39"/>
        <v>241</v>
      </c>
      <c r="S138" s="258">
        <f t="shared" si="39"/>
        <v>60</v>
      </c>
      <c r="T138" s="258">
        <f t="shared" si="39"/>
        <v>16</v>
      </c>
      <c r="U138" s="248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</row>
    <row r="139" spans="1:224" s="12" customFormat="1" ht="30" customHeight="1">
      <c r="A139" s="699" t="s">
        <v>531</v>
      </c>
      <c r="B139" s="699"/>
      <c r="C139" s="702" t="s">
        <v>532</v>
      </c>
      <c r="D139" s="702"/>
      <c r="E139" s="702"/>
      <c r="F139" s="702"/>
      <c r="G139" s="702"/>
      <c r="H139" s="702"/>
      <c r="I139" s="245">
        <f t="shared" si="19"/>
        <v>130</v>
      </c>
      <c r="J139" s="693">
        <f t="shared" si="20"/>
        <v>19</v>
      </c>
      <c r="K139" s="694"/>
      <c r="L139" s="693">
        <f t="shared" si="21"/>
        <v>9</v>
      </c>
      <c r="M139" s="694"/>
      <c r="N139" s="697"/>
      <c r="O139" s="698"/>
      <c r="P139" s="247"/>
      <c r="Q139" s="247">
        <v>19</v>
      </c>
      <c r="R139" s="247">
        <v>9</v>
      </c>
      <c r="S139" s="247">
        <v>0</v>
      </c>
      <c r="T139" s="247">
        <v>0</v>
      </c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</row>
    <row r="140" spans="1:224" s="12" customFormat="1" ht="21.75" customHeight="1">
      <c r="A140" s="700" t="s">
        <v>529</v>
      </c>
      <c r="B140" s="700"/>
      <c r="C140" s="700" t="s">
        <v>530</v>
      </c>
      <c r="D140" s="700"/>
      <c r="E140" s="700"/>
      <c r="F140" s="700"/>
      <c r="G140" s="700"/>
      <c r="H140" s="700"/>
      <c r="I140" s="245">
        <f t="shared" ref="I140:I203" si="40">+I139+1</f>
        <v>131</v>
      </c>
      <c r="J140" s="693">
        <f t="shared" ref="J140:J203" si="41">+N140+Q140+S140</f>
        <v>23</v>
      </c>
      <c r="K140" s="694"/>
      <c r="L140" s="693">
        <f t="shared" ref="L140:L203" si="42">+P140+R140+T140</f>
        <v>6</v>
      </c>
      <c r="M140" s="694"/>
      <c r="N140" s="697">
        <v>23</v>
      </c>
      <c r="O140" s="698"/>
      <c r="P140" s="247">
        <v>6</v>
      </c>
      <c r="Q140" s="247"/>
      <c r="R140" s="247"/>
      <c r="S140" s="247"/>
      <c r="T140" s="247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</row>
    <row r="141" spans="1:224" s="12" customFormat="1" ht="21.75" customHeight="1">
      <c r="A141" s="700" t="s">
        <v>533</v>
      </c>
      <c r="B141" s="700"/>
      <c r="C141" s="700" t="s">
        <v>534</v>
      </c>
      <c r="D141" s="700"/>
      <c r="E141" s="700"/>
      <c r="F141" s="700"/>
      <c r="G141" s="700"/>
      <c r="H141" s="700"/>
      <c r="I141" s="245">
        <f t="shared" si="40"/>
        <v>132</v>
      </c>
      <c r="J141" s="693">
        <f t="shared" si="41"/>
        <v>35</v>
      </c>
      <c r="K141" s="694"/>
      <c r="L141" s="693">
        <f t="shared" si="42"/>
        <v>16</v>
      </c>
      <c r="M141" s="694"/>
      <c r="N141" s="697">
        <v>35</v>
      </c>
      <c r="O141" s="698"/>
      <c r="P141" s="247">
        <v>16</v>
      </c>
      <c r="Q141" s="247"/>
      <c r="R141" s="247"/>
      <c r="S141" s="247"/>
      <c r="T141" s="247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</row>
    <row r="142" spans="1:224" s="12" customFormat="1" ht="21.75" customHeight="1">
      <c r="A142" s="700" t="s">
        <v>535</v>
      </c>
      <c r="B142" s="700"/>
      <c r="C142" s="700" t="s">
        <v>536</v>
      </c>
      <c r="D142" s="700"/>
      <c r="E142" s="700"/>
      <c r="F142" s="700"/>
      <c r="G142" s="700"/>
      <c r="H142" s="700"/>
      <c r="I142" s="245">
        <f t="shared" si="40"/>
        <v>133</v>
      </c>
      <c r="J142" s="693">
        <f t="shared" si="41"/>
        <v>16</v>
      </c>
      <c r="K142" s="694"/>
      <c r="L142" s="693">
        <f t="shared" si="42"/>
        <v>8</v>
      </c>
      <c r="M142" s="694"/>
      <c r="N142" s="697">
        <v>16</v>
      </c>
      <c r="O142" s="698"/>
      <c r="P142" s="247">
        <v>8</v>
      </c>
      <c r="Q142" s="247"/>
      <c r="R142" s="247"/>
      <c r="S142" s="247"/>
      <c r="T142" s="247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</row>
    <row r="143" spans="1:224" s="12" customFormat="1" ht="21.75" customHeight="1">
      <c r="A143" s="700" t="s">
        <v>559</v>
      </c>
      <c r="B143" s="700"/>
      <c r="C143" s="700" t="s">
        <v>560</v>
      </c>
      <c r="D143" s="700"/>
      <c r="E143" s="700"/>
      <c r="F143" s="700"/>
      <c r="G143" s="700"/>
      <c r="H143" s="700"/>
      <c r="I143" s="245">
        <f t="shared" si="40"/>
        <v>134</v>
      </c>
      <c r="J143" s="693">
        <f t="shared" si="41"/>
        <v>16</v>
      </c>
      <c r="K143" s="694"/>
      <c r="L143" s="693">
        <f t="shared" si="42"/>
        <v>1</v>
      </c>
      <c r="M143" s="694"/>
      <c r="N143" s="697"/>
      <c r="O143" s="698"/>
      <c r="P143" s="247"/>
      <c r="Q143" s="247">
        <v>16</v>
      </c>
      <c r="R143" s="247">
        <v>1</v>
      </c>
      <c r="S143" s="247"/>
      <c r="T143" s="247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</row>
    <row r="144" spans="1:224" s="12" customFormat="1" ht="21.75" customHeight="1">
      <c r="A144" s="699" t="s">
        <v>561</v>
      </c>
      <c r="B144" s="699"/>
      <c r="C144" s="702" t="s">
        <v>562</v>
      </c>
      <c r="D144" s="702"/>
      <c r="E144" s="702"/>
      <c r="F144" s="702"/>
      <c r="G144" s="702"/>
      <c r="H144" s="702"/>
      <c r="I144" s="245">
        <f t="shared" si="40"/>
        <v>135</v>
      </c>
      <c r="J144" s="693">
        <f t="shared" si="41"/>
        <v>32</v>
      </c>
      <c r="K144" s="694"/>
      <c r="L144" s="693">
        <f t="shared" si="42"/>
        <v>3</v>
      </c>
      <c r="M144" s="694"/>
      <c r="N144" s="697"/>
      <c r="O144" s="698"/>
      <c r="P144" s="247"/>
      <c r="Q144" s="247">
        <v>32</v>
      </c>
      <c r="R144" s="247">
        <v>3</v>
      </c>
      <c r="S144" s="247"/>
      <c r="T144" s="247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</row>
    <row r="145" spans="1:224" s="12" customFormat="1" ht="30" customHeight="1">
      <c r="A145" s="699" t="s">
        <v>539</v>
      </c>
      <c r="B145" s="699"/>
      <c r="C145" s="702" t="s">
        <v>540</v>
      </c>
      <c r="D145" s="702"/>
      <c r="E145" s="702"/>
      <c r="F145" s="702"/>
      <c r="G145" s="702"/>
      <c r="H145" s="702"/>
      <c r="I145" s="245">
        <f t="shared" si="40"/>
        <v>136</v>
      </c>
      <c r="J145" s="693">
        <f t="shared" si="41"/>
        <v>142</v>
      </c>
      <c r="K145" s="694"/>
      <c r="L145" s="693">
        <f t="shared" si="42"/>
        <v>8</v>
      </c>
      <c r="M145" s="694"/>
      <c r="N145" s="697"/>
      <c r="O145" s="698"/>
      <c r="P145" s="247"/>
      <c r="Q145" s="247">
        <v>142</v>
      </c>
      <c r="R145" s="247">
        <v>8</v>
      </c>
      <c r="S145" s="247"/>
      <c r="T145" s="247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</row>
    <row r="146" spans="1:224" s="12" customFormat="1" ht="21.75" customHeight="1">
      <c r="A146" s="246" t="s">
        <v>543</v>
      </c>
      <c r="B146" s="246"/>
      <c r="C146" s="700" t="s">
        <v>731</v>
      </c>
      <c r="D146" s="700"/>
      <c r="E146" s="700"/>
      <c r="F146" s="700"/>
      <c r="G146" s="700"/>
      <c r="H146" s="700"/>
      <c r="I146" s="245">
        <f t="shared" si="40"/>
        <v>137</v>
      </c>
      <c r="J146" s="693">
        <f t="shared" si="41"/>
        <v>114</v>
      </c>
      <c r="K146" s="694"/>
      <c r="L146" s="693">
        <f t="shared" si="42"/>
        <v>67</v>
      </c>
      <c r="M146" s="694"/>
      <c r="N146" s="697"/>
      <c r="O146" s="698"/>
      <c r="P146" s="247"/>
      <c r="Q146" s="247">
        <v>114</v>
      </c>
      <c r="R146" s="247">
        <v>67</v>
      </c>
      <c r="S146" s="247"/>
      <c r="T146" s="247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</row>
    <row r="147" spans="1:224" s="12" customFormat="1" ht="21.75" customHeight="1">
      <c r="A147" s="699" t="s">
        <v>547</v>
      </c>
      <c r="B147" s="699"/>
      <c r="C147" s="702" t="s">
        <v>732</v>
      </c>
      <c r="D147" s="702"/>
      <c r="E147" s="702"/>
      <c r="F147" s="702"/>
      <c r="G147" s="702"/>
      <c r="H147" s="702"/>
      <c r="I147" s="245">
        <f t="shared" si="40"/>
        <v>138</v>
      </c>
      <c r="J147" s="693">
        <f t="shared" si="41"/>
        <v>37</v>
      </c>
      <c r="K147" s="694"/>
      <c r="L147" s="693">
        <f t="shared" si="42"/>
        <v>10</v>
      </c>
      <c r="M147" s="694"/>
      <c r="N147" s="697"/>
      <c r="O147" s="698"/>
      <c r="P147" s="247"/>
      <c r="Q147" s="247">
        <v>37</v>
      </c>
      <c r="R147" s="247">
        <v>10</v>
      </c>
      <c r="S147" s="247"/>
      <c r="T147" s="247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</row>
    <row r="148" spans="1:224" s="12" customFormat="1" ht="28.5" customHeight="1">
      <c r="A148" s="246" t="s">
        <v>541</v>
      </c>
      <c r="B148" s="246"/>
      <c r="C148" s="702" t="s">
        <v>542</v>
      </c>
      <c r="D148" s="702"/>
      <c r="E148" s="702"/>
      <c r="F148" s="702"/>
      <c r="G148" s="702"/>
      <c r="H148" s="702"/>
      <c r="I148" s="245">
        <f t="shared" si="40"/>
        <v>139</v>
      </c>
      <c r="J148" s="693">
        <f t="shared" si="41"/>
        <v>13</v>
      </c>
      <c r="K148" s="694"/>
      <c r="L148" s="693">
        <f t="shared" si="42"/>
        <v>7</v>
      </c>
      <c r="M148" s="694"/>
      <c r="N148" s="697">
        <v>13</v>
      </c>
      <c r="O148" s="698"/>
      <c r="P148" s="247">
        <v>7</v>
      </c>
      <c r="Q148" s="247"/>
      <c r="R148" s="247"/>
      <c r="S148" s="247"/>
      <c r="T148" s="247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</row>
    <row r="149" spans="1:224" s="12" customFormat="1" ht="21.75" customHeight="1">
      <c r="A149" s="700" t="s">
        <v>545</v>
      </c>
      <c r="B149" s="700"/>
      <c r="C149" s="700" t="s">
        <v>546</v>
      </c>
      <c r="D149" s="700"/>
      <c r="E149" s="700"/>
      <c r="F149" s="700"/>
      <c r="G149" s="700"/>
      <c r="H149" s="700"/>
      <c r="I149" s="245">
        <f t="shared" si="40"/>
        <v>140</v>
      </c>
      <c r="J149" s="693">
        <f t="shared" si="41"/>
        <v>36</v>
      </c>
      <c r="K149" s="694"/>
      <c r="L149" s="693">
        <f t="shared" si="42"/>
        <v>3</v>
      </c>
      <c r="M149" s="694"/>
      <c r="N149" s="697">
        <v>36</v>
      </c>
      <c r="O149" s="698"/>
      <c r="P149" s="247">
        <v>3</v>
      </c>
      <c r="Q149" s="247"/>
      <c r="R149" s="247"/>
      <c r="S149" s="247"/>
      <c r="T149" s="247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</row>
    <row r="150" spans="1:224" s="12" customFormat="1" ht="21.75" customHeight="1">
      <c r="A150" s="246" t="s">
        <v>557</v>
      </c>
      <c r="B150" s="246"/>
      <c r="C150" s="702" t="s">
        <v>558</v>
      </c>
      <c r="D150" s="702"/>
      <c r="E150" s="702"/>
      <c r="F150" s="702"/>
      <c r="G150" s="702"/>
      <c r="H150" s="702"/>
      <c r="I150" s="245">
        <f t="shared" si="40"/>
        <v>141</v>
      </c>
      <c r="J150" s="693">
        <f t="shared" si="41"/>
        <v>5</v>
      </c>
      <c r="K150" s="694"/>
      <c r="L150" s="693">
        <f t="shared" si="42"/>
        <v>1</v>
      </c>
      <c r="M150" s="694"/>
      <c r="N150" s="697"/>
      <c r="O150" s="698"/>
      <c r="P150" s="247"/>
      <c r="Q150" s="247">
        <v>5</v>
      </c>
      <c r="R150" s="247">
        <v>1</v>
      </c>
      <c r="S150" s="247"/>
      <c r="T150" s="247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</row>
    <row r="151" spans="1:224" s="12" customFormat="1" ht="21.75" customHeight="1">
      <c r="A151" s="699" t="s">
        <v>567</v>
      </c>
      <c r="B151" s="699"/>
      <c r="C151" s="702" t="s">
        <v>568</v>
      </c>
      <c r="D151" s="702"/>
      <c r="E151" s="702"/>
      <c r="F151" s="702"/>
      <c r="G151" s="702"/>
      <c r="H151" s="702"/>
      <c r="I151" s="245">
        <f t="shared" si="40"/>
        <v>142</v>
      </c>
      <c r="J151" s="693">
        <f t="shared" si="41"/>
        <v>15</v>
      </c>
      <c r="K151" s="694"/>
      <c r="L151" s="693">
        <f t="shared" si="42"/>
        <v>9</v>
      </c>
      <c r="M151" s="694"/>
      <c r="N151" s="697"/>
      <c r="O151" s="698"/>
      <c r="P151" s="247"/>
      <c r="Q151" s="247">
        <v>15</v>
      </c>
      <c r="R151" s="247">
        <v>9</v>
      </c>
      <c r="S151" s="247"/>
      <c r="T151" s="247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</row>
    <row r="152" spans="1:224" s="12" customFormat="1" ht="21.75" customHeight="1">
      <c r="A152" s="699" t="s">
        <v>549</v>
      </c>
      <c r="B152" s="699"/>
      <c r="C152" s="702" t="s">
        <v>550</v>
      </c>
      <c r="D152" s="702"/>
      <c r="E152" s="702"/>
      <c r="F152" s="702"/>
      <c r="G152" s="702"/>
      <c r="H152" s="702"/>
      <c r="I152" s="245">
        <f t="shared" si="40"/>
        <v>143</v>
      </c>
      <c r="J152" s="693">
        <f t="shared" si="41"/>
        <v>30</v>
      </c>
      <c r="K152" s="694"/>
      <c r="L152" s="693">
        <f t="shared" si="42"/>
        <v>20</v>
      </c>
      <c r="M152" s="694"/>
      <c r="N152" s="697"/>
      <c r="O152" s="698"/>
      <c r="P152" s="247"/>
      <c r="Q152" s="247">
        <v>30</v>
      </c>
      <c r="R152" s="247">
        <v>20</v>
      </c>
      <c r="S152" s="247"/>
      <c r="T152" s="247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</row>
    <row r="153" spans="1:224" s="12" customFormat="1" ht="21.75" customHeight="1">
      <c r="A153" s="700" t="s">
        <v>555</v>
      </c>
      <c r="B153" s="700"/>
      <c r="C153" s="700" t="s">
        <v>733</v>
      </c>
      <c r="D153" s="700"/>
      <c r="E153" s="700"/>
      <c r="F153" s="700"/>
      <c r="G153" s="700"/>
      <c r="H153" s="700"/>
      <c r="I153" s="245">
        <f t="shared" si="40"/>
        <v>144</v>
      </c>
      <c r="J153" s="693">
        <f t="shared" si="41"/>
        <v>45</v>
      </c>
      <c r="K153" s="694"/>
      <c r="L153" s="693">
        <f t="shared" si="42"/>
        <v>32</v>
      </c>
      <c r="M153" s="694"/>
      <c r="N153" s="697"/>
      <c r="O153" s="698"/>
      <c r="P153" s="247"/>
      <c r="Q153" s="247">
        <v>45</v>
      </c>
      <c r="R153" s="247">
        <v>32</v>
      </c>
      <c r="S153" s="247"/>
      <c r="T153" s="247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</row>
    <row r="154" spans="1:224" s="12" customFormat="1" ht="31.5" customHeight="1">
      <c r="A154" s="699" t="s">
        <v>563</v>
      </c>
      <c r="B154" s="699"/>
      <c r="C154" s="702" t="s">
        <v>564</v>
      </c>
      <c r="D154" s="702"/>
      <c r="E154" s="702"/>
      <c r="F154" s="702"/>
      <c r="G154" s="702"/>
      <c r="H154" s="702"/>
      <c r="I154" s="245">
        <f t="shared" si="40"/>
        <v>145</v>
      </c>
      <c r="J154" s="693">
        <f t="shared" si="41"/>
        <v>25</v>
      </c>
      <c r="K154" s="694"/>
      <c r="L154" s="693">
        <f t="shared" si="42"/>
        <v>5</v>
      </c>
      <c r="M154" s="694"/>
      <c r="N154" s="697"/>
      <c r="O154" s="698"/>
      <c r="P154" s="247"/>
      <c r="Q154" s="247">
        <v>25</v>
      </c>
      <c r="R154" s="247">
        <v>5</v>
      </c>
      <c r="S154" s="247"/>
      <c r="T154" s="247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</row>
    <row r="155" spans="1:224" s="12" customFormat="1" ht="21.75" customHeight="1">
      <c r="A155" s="700" t="s">
        <v>565</v>
      </c>
      <c r="B155" s="700"/>
      <c r="C155" s="702" t="s">
        <v>566</v>
      </c>
      <c r="D155" s="702"/>
      <c r="E155" s="702"/>
      <c r="F155" s="702"/>
      <c r="G155" s="702"/>
      <c r="H155" s="702"/>
      <c r="I155" s="245">
        <f t="shared" si="40"/>
        <v>146</v>
      </c>
      <c r="J155" s="693">
        <f t="shared" si="41"/>
        <v>583</v>
      </c>
      <c r="K155" s="694"/>
      <c r="L155" s="693">
        <f t="shared" si="42"/>
        <v>60</v>
      </c>
      <c r="M155" s="694"/>
      <c r="N155" s="697"/>
      <c r="O155" s="698"/>
      <c r="P155" s="247"/>
      <c r="Q155" s="247">
        <v>553</v>
      </c>
      <c r="R155" s="247">
        <v>53</v>
      </c>
      <c r="S155" s="247">
        <v>30</v>
      </c>
      <c r="T155" s="247">
        <v>7</v>
      </c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</row>
    <row r="156" spans="1:224" s="12" customFormat="1" ht="30" customHeight="1">
      <c r="A156" s="246" t="s">
        <v>551</v>
      </c>
      <c r="B156" s="246"/>
      <c r="C156" s="702" t="s">
        <v>552</v>
      </c>
      <c r="D156" s="702"/>
      <c r="E156" s="702"/>
      <c r="F156" s="702"/>
      <c r="G156" s="702"/>
      <c r="H156" s="702"/>
      <c r="I156" s="245">
        <f t="shared" si="40"/>
        <v>147</v>
      </c>
      <c r="J156" s="693">
        <f t="shared" si="41"/>
        <v>9</v>
      </c>
      <c r="K156" s="694"/>
      <c r="L156" s="693">
        <f t="shared" si="42"/>
        <v>1</v>
      </c>
      <c r="M156" s="694"/>
      <c r="N156" s="697">
        <v>9</v>
      </c>
      <c r="O156" s="698"/>
      <c r="P156" s="247">
        <v>1</v>
      </c>
      <c r="Q156" s="247"/>
      <c r="R156" s="247"/>
      <c r="S156" s="247"/>
      <c r="T156" s="247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</row>
    <row r="157" spans="1:224" s="12" customFormat="1" ht="21.75" customHeight="1">
      <c r="A157" s="699" t="s">
        <v>553</v>
      </c>
      <c r="B157" s="699"/>
      <c r="C157" s="702" t="s">
        <v>554</v>
      </c>
      <c r="D157" s="702"/>
      <c r="E157" s="702"/>
      <c r="F157" s="702"/>
      <c r="G157" s="702"/>
      <c r="H157" s="702"/>
      <c r="I157" s="245">
        <f t="shared" si="40"/>
        <v>148</v>
      </c>
      <c r="J157" s="693">
        <f t="shared" si="41"/>
        <v>368</v>
      </c>
      <c r="K157" s="694"/>
      <c r="L157" s="693">
        <f t="shared" si="42"/>
        <v>32</v>
      </c>
      <c r="M157" s="694"/>
      <c r="N157" s="697"/>
      <c r="O157" s="698"/>
      <c r="P157" s="247"/>
      <c r="Q157" s="247">
        <v>338</v>
      </c>
      <c r="R157" s="247">
        <v>23</v>
      </c>
      <c r="S157" s="247">
        <v>30</v>
      </c>
      <c r="T157" s="247">
        <v>9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</row>
    <row r="158" spans="1:224" s="12" customFormat="1" ht="21.75" customHeight="1">
      <c r="A158" s="703" t="s">
        <v>569</v>
      </c>
      <c r="B158" s="703"/>
      <c r="C158" s="703"/>
      <c r="D158" s="703"/>
      <c r="E158" s="703"/>
      <c r="F158" s="703"/>
      <c r="G158" s="703"/>
      <c r="H158" s="703"/>
      <c r="I158" s="323">
        <f t="shared" si="40"/>
        <v>149</v>
      </c>
      <c r="J158" s="695">
        <f t="shared" ref="J158" si="43">SUM(J159:K172)</f>
        <v>1399</v>
      </c>
      <c r="K158" s="696"/>
      <c r="L158" s="695">
        <f t="shared" ref="L158" si="44">SUM(L159:M172)</f>
        <v>697</v>
      </c>
      <c r="M158" s="696"/>
      <c r="N158" s="695">
        <f>SUM(N159:O172)</f>
        <v>101</v>
      </c>
      <c r="O158" s="696"/>
      <c r="P158" s="258">
        <f>SUM(P159:P172)</f>
        <v>39</v>
      </c>
      <c r="Q158" s="258">
        <f t="shared" ref="Q158:T158" si="45">SUM(Q159:Q172)</f>
        <v>1298</v>
      </c>
      <c r="R158" s="258">
        <f t="shared" si="45"/>
        <v>658</v>
      </c>
      <c r="S158" s="258">
        <f t="shared" si="45"/>
        <v>0</v>
      </c>
      <c r="T158" s="258">
        <f t="shared" si="45"/>
        <v>0</v>
      </c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</row>
    <row r="159" spans="1:224" s="12" customFormat="1" ht="21.75" customHeight="1">
      <c r="A159" s="709" t="s">
        <v>570</v>
      </c>
      <c r="B159" s="710"/>
      <c r="C159" s="709" t="s">
        <v>571</v>
      </c>
      <c r="D159" s="711"/>
      <c r="E159" s="711"/>
      <c r="F159" s="711"/>
      <c r="G159" s="711"/>
      <c r="H159" s="710"/>
      <c r="I159" s="245">
        <f t="shared" si="40"/>
        <v>150</v>
      </c>
      <c r="J159" s="693">
        <f t="shared" si="41"/>
        <v>30</v>
      </c>
      <c r="K159" s="694"/>
      <c r="L159" s="693">
        <f t="shared" si="42"/>
        <v>15</v>
      </c>
      <c r="M159" s="694"/>
      <c r="N159" s="697">
        <v>30</v>
      </c>
      <c r="O159" s="698"/>
      <c r="P159" s="247">
        <v>15</v>
      </c>
      <c r="Q159" s="247"/>
      <c r="R159" s="247"/>
      <c r="S159" s="247"/>
      <c r="T159" s="247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</row>
    <row r="160" spans="1:224" s="12" customFormat="1" ht="21.75" customHeight="1">
      <c r="A160" s="699" t="s">
        <v>596</v>
      </c>
      <c r="B160" s="699"/>
      <c r="C160" s="702" t="s">
        <v>597</v>
      </c>
      <c r="D160" s="702"/>
      <c r="E160" s="702"/>
      <c r="F160" s="702"/>
      <c r="G160" s="702"/>
      <c r="H160" s="702"/>
      <c r="I160" s="245">
        <f t="shared" si="40"/>
        <v>151</v>
      </c>
      <c r="J160" s="693">
        <f t="shared" si="41"/>
        <v>26</v>
      </c>
      <c r="K160" s="694"/>
      <c r="L160" s="693">
        <f t="shared" si="42"/>
        <v>9</v>
      </c>
      <c r="M160" s="694"/>
      <c r="N160" s="697">
        <v>26</v>
      </c>
      <c r="O160" s="698"/>
      <c r="P160" s="247">
        <v>9</v>
      </c>
      <c r="Q160" s="247"/>
      <c r="R160" s="247"/>
      <c r="S160" s="247"/>
      <c r="T160" s="247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</row>
    <row r="161" spans="1:224" s="12" customFormat="1" ht="21.75" customHeight="1">
      <c r="A161" s="699" t="s">
        <v>594</v>
      </c>
      <c r="B161" s="699"/>
      <c r="C161" s="702" t="s">
        <v>595</v>
      </c>
      <c r="D161" s="702"/>
      <c r="E161" s="702"/>
      <c r="F161" s="702"/>
      <c r="G161" s="702"/>
      <c r="H161" s="702"/>
      <c r="I161" s="245">
        <f t="shared" si="40"/>
        <v>152</v>
      </c>
      <c r="J161" s="693">
        <f t="shared" si="41"/>
        <v>51</v>
      </c>
      <c r="K161" s="694"/>
      <c r="L161" s="693">
        <f t="shared" si="42"/>
        <v>31</v>
      </c>
      <c r="M161" s="694"/>
      <c r="N161" s="697"/>
      <c r="O161" s="698"/>
      <c r="P161" s="247"/>
      <c r="Q161" s="247">
        <v>51</v>
      </c>
      <c r="R161" s="247">
        <v>31</v>
      </c>
      <c r="S161" s="247"/>
      <c r="T161" s="247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</row>
    <row r="162" spans="1:224" s="12" customFormat="1" ht="21.75" customHeight="1">
      <c r="A162" s="699" t="s">
        <v>734</v>
      </c>
      <c r="B162" s="699"/>
      <c r="C162" s="702" t="s">
        <v>735</v>
      </c>
      <c r="D162" s="702"/>
      <c r="E162" s="702"/>
      <c r="F162" s="702"/>
      <c r="G162" s="702"/>
      <c r="H162" s="702"/>
      <c r="I162" s="245">
        <f t="shared" si="40"/>
        <v>153</v>
      </c>
      <c r="J162" s="693">
        <f t="shared" si="41"/>
        <v>18</v>
      </c>
      <c r="K162" s="694"/>
      <c r="L162" s="693">
        <f t="shared" si="42"/>
        <v>12</v>
      </c>
      <c r="M162" s="694"/>
      <c r="N162" s="697"/>
      <c r="O162" s="698"/>
      <c r="P162" s="247"/>
      <c r="Q162" s="247">
        <v>18</v>
      </c>
      <c r="R162" s="247">
        <v>12</v>
      </c>
      <c r="S162" s="247"/>
      <c r="T162" s="247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</row>
    <row r="163" spans="1:224" s="12" customFormat="1" ht="21.75" customHeight="1">
      <c r="A163" s="699" t="s">
        <v>572</v>
      </c>
      <c r="B163" s="699"/>
      <c r="C163" s="702" t="s">
        <v>573</v>
      </c>
      <c r="D163" s="702"/>
      <c r="E163" s="702"/>
      <c r="F163" s="702"/>
      <c r="G163" s="702"/>
      <c r="H163" s="702"/>
      <c r="I163" s="245">
        <f t="shared" si="40"/>
        <v>154</v>
      </c>
      <c r="J163" s="693">
        <f t="shared" si="41"/>
        <v>118</v>
      </c>
      <c r="K163" s="694"/>
      <c r="L163" s="693">
        <f t="shared" si="42"/>
        <v>48</v>
      </c>
      <c r="M163" s="694"/>
      <c r="N163" s="697"/>
      <c r="O163" s="698"/>
      <c r="P163" s="247"/>
      <c r="Q163" s="247">
        <v>118</v>
      </c>
      <c r="R163" s="247">
        <v>48</v>
      </c>
      <c r="S163" s="247"/>
      <c r="T163" s="247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</row>
    <row r="164" spans="1:224" s="12" customFormat="1" ht="21.75" customHeight="1">
      <c r="A164" s="699" t="s">
        <v>736</v>
      </c>
      <c r="B164" s="699"/>
      <c r="C164" s="702" t="s">
        <v>737</v>
      </c>
      <c r="D164" s="702"/>
      <c r="E164" s="702"/>
      <c r="F164" s="702"/>
      <c r="G164" s="702"/>
      <c r="H164" s="702"/>
      <c r="I164" s="245">
        <f t="shared" si="40"/>
        <v>155</v>
      </c>
      <c r="J164" s="693">
        <f t="shared" si="41"/>
        <v>236</v>
      </c>
      <c r="K164" s="694"/>
      <c r="L164" s="693">
        <f t="shared" si="42"/>
        <v>74</v>
      </c>
      <c r="M164" s="694"/>
      <c r="N164" s="697"/>
      <c r="O164" s="698"/>
      <c r="P164" s="247"/>
      <c r="Q164" s="247">
        <v>236</v>
      </c>
      <c r="R164" s="247">
        <v>74</v>
      </c>
      <c r="S164" s="247"/>
      <c r="T164" s="247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</row>
    <row r="165" spans="1:224" s="12" customFormat="1" ht="21.75" customHeight="1">
      <c r="A165" s="699" t="s">
        <v>576</v>
      </c>
      <c r="B165" s="699"/>
      <c r="C165" s="699" t="s">
        <v>738</v>
      </c>
      <c r="D165" s="699"/>
      <c r="E165" s="699"/>
      <c r="F165" s="699"/>
      <c r="G165" s="699"/>
      <c r="H165" s="699"/>
      <c r="I165" s="245">
        <f t="shared" si="40"/>
        <v>156</v>
      </c>
      <c r="J165" s="693">
        <f t="shared" si="41"/>
        <v>45</v>
      </c>
      <c r="K165" s="694"/>
      <c r="L165" s="693">
        <f t="shared" si="42"/>
        <v>15</v>
      </c>
      <c r="M165" s="694"/>
      <c r="N165" s="697">
        <v>45</v>
      </c>
      <c r="O165" s="698"/>
      <c r="P165" s="247">
        <v>15</v>
      </c>
      <c r="Q165" s="247"/>
      <c r="R165" s="247"/>
      <c r="S165" s="247"/>
      <c r="T165" s="247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</row>
    <row r="166" spans="1:224" s="12" customFormat="1" ht="21.75" customHeight="1">
      <c r="A166" s="699" t="s">
        <v>600</v>
      </c>
      <c r="B166" s="699"/>
      <c r="C166" s="702" t="s">
        <v>601</v>
      </c>
      <c r="D166" s="702"/>
      <c r="E166" s="702"/>
      <c r="F166" s="702"/>
      <c r="G166" s="702"/>
      <c r="H166" s="702"/>
      <c r="I166" s="245">
        <f t="shared" si="40"/>
        <v>157</v>
      </c>
      <c r="J166" s="693">
        <f t="shared" si="41"/>
        <v>83</v>
      </c>
      <c r="K166" s="694"/>
      <c r="L166" s="693">
        <f t="shared" si="42"/>
        <v>9</v>
      </c>
      <c r="M166" s="694"/>
      <c r="N166" s="697"/>
      <c r="O166" s="698"/>
      <c r="P166" s="247"/>
      <c r="Q166" s="247">
        <v>83</v>
      </c>
      <c r="R166" s="247">
        <v>9</v>
      </c>
      <c r="S166" s="247"/>
      <c r="T166" s="247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</row>
    <row r="167" spans="1:224" s="12" customFormat="1" ht="30" customHeight="1">
      <c r="A167" s="700" t="s">
        <v>584</v>
      </c>
      <c r="B167" s="700"/>
      <c r="C167" s="702" t="s">
        <v>585</v>
      </c>
      <c r="D167" s="702"/>
      <c r="E167" s="702"/>
      <c r="F167" s="702"/>
      <c r="G167" s="702"/>
      <c r="H167" s="702"/>
      <c r="I167" s="245">
        <f t="shared" si="40"/>
        <v>158</v>
      </c>
      <c r="J167" s="693">
        <f t="shared" si="41"/>
        <v>75</v>
      </c>
      <c r="K167" s="694"/>
      <c r="L167" s="693">
        <f t="shared" si="42"/>
        <v>0</v>
      </c>
      <c r="M167" s="694"/>
      <c r="N167" s="697"/>
      <c r="O167" s="698"/>
      <c r="P167" s="247"/>
      <c r="Q167" s="247">
        <v>75</v>
      </c>
      <c r="R167" s="247">
        <v>0</v>
      </c>
      <c r="S167" s="247"/>
      <c r="T167" s="247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</row>
    <row r="168" spans="1:224" s="12" customFormat="1" ht="21.75" customHeight="1">
      <c r="A168" s="699" t="s">
        <v>590</v>
      </c>
      <c r="B168" s="699"/>
      <c r="C168" s="702" t="s">
        <v>591</v>
      </c>
      <c r="D168" s="702"/>
      <c r="E168" s="702"/>
      <c r="F168" s="702"/>
      <c r="G168" s="702"/>
      <c r="H168" s="702"/>
      <c r="I168" s="245">
        <f t="shared" si="40"/>
        <v>159</v>
      </c>
      <c r="J168" s="693">
        <f t="shared" si="41"/>
        <v>328</v>
      </c>
      <c r="K168" s="694"/>
      <c r="L168" s="693">
        <f t="shared" si="42"/>
        <v>251</v>
      </c>
      <c r="M168" s="694"/>
      <c r="N168" s="697"/>
      <c r="O168" s="698"/>
      <c r="P168" s="247"/>
      <c r="Q168" s="247">
        <v>328</v>
      </c>
      <c r="R168" s="247">
        <v>251</v>
      </c>
      <c r="S168" s="247"/>
      <c r="T168" s="247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</row>
    <row r="169" spans="1:224" s="12" customFormat="1" ht="21.75" customHeight="1">
      <c r="A169" s="699" t="s">
        <v>588</v>
      </c>
      <c r="B169" s="699"/>
      <c r="C169" s="702" t="s">
        <v>739</v>
      </c>
      <c r="D169" s="702"/>
      <c r="E169" s="702"/>
      <c r="F169" s="702"/>
      <c r="G169" s="702"/>
      <c r="H169" s="702"/>
      <c r="I169" s="245">
        <f t="shared" si="40"/>
        <v>160</v>
      </c>
      <c r="J169" s="693">
        <f t="shared" si="41"/>
        <v>50</v>
      </c>
      <c r="K169" s="694"/>
      <c r="L169" s="693">
        <f t="shared" si="42"/>
        <v>20</v>
      </c>
      <c r="M169" s="694"/>
      <c r="N169" s="697"/>
      <c r="O169" s="698"/>
      <c r="P169" s="247"/>
      <c r="Q169" s="247">
        <v>50</v>
      </c>
      <c r="R169" s="247">
        <v>20</v>
      </c>
      <c r="S169" s="247"/>
      <c r="T169" s="247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</row>
    <row r="170" spans="1:224" s="12" customFormat="1" ht="21.75" customHeight="1">
      <c r="A170" s="705" t="s">
        <v>586</v>
      </c>
      <c r="B170" s="705"/>
      <c r="C170" s="700" t="s">
        <v>587</v>
      </c>
      <c r="D170" s="700"/>
      <c r="E170" s="700"/>
      <c r="F170" s="700"/>
      <c r="G170" s="700"/>
      <c r="H170" s="700"/>
      <c r="I170" s="245">
        <f t="shared" si="40"/>
        <v>161</v>
      </c>
      <c r="J170" s="693">
        <f t="shared" si="41"/>
        <v>66</v>
      </c>
      <c r="K170" s="694"/>
      <c r="L170" s="693">
        <f t="shared" si="42"/>
        <v>36</v>
      </c>
      <c r="M170" s="694"/>
      <c r="N170" s="697"/>
      <c r="O170" s="698"/>
      <c r="P170" s="247"/>
      <c r="Q170" s="247">
        <v>66</v>
      </c>
      <c r="R170" s="247">
        <v>36</v>
      </c>
      <c r="S170" s="247"/>
      <c r="T170" s="247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</row>
    <row r="171" spans="1:224" s="12" customFormat="1" ht="21.75" customHeight="1">
      <c r="A171" s="708" t="s">
        <v>740</v>
      </c>
      <c r="B171" s="708"/>
      <c r="C171" s="702" t="s">
        <v>581</v>
      </c>
      <c r="D171" s="702"/>
      <c r="E171" s="702"/>
      <c r="F171" s="702"/>
      <c r="G171" s="702"/>
      <c r="H171" s="702"/>
      <c r="I171" s="245">
        <f t="shared" si="40"/>
        <v>162</v>
      </c>
      <c r="J171" s="693">
        <f t="shared" si="41"/>
        <v>242</v>
      </c>
      <c r="K171" s="694"/>
      <c r="L171" s="693">
        <f t="shared" si="42"/>
        <v>164</v>
      </c>
      <c r="M171" s="694"/>
      <c r="N171" s="697"/>
      <c r="O171" s="698"/>
      <c r="P171" s="247"/>
      <c r="Q171" s="247">
        <v>242</v>
      </c>
      <c r="R171" s="247">
        <v>164</v>
      </c>
      <c r="S171" s="247"/>
      <c r="T171" s="247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</row>
    <row r="172" spans="1:224" s="12" customFormat="1" ht="21.75" customHeight="1">
      <c r="A172" s="700" t="s">
        <v>578</v>
      </c>
      <c r="B172" s="700"/>
      <c r="C172" s="700" t="s">
        <v>579</v>
      </c>
      <c r="D172" s="700"/>
      <c r="E172" s="700"/>
      <c r="F172" s="700"/>
      <c r="G172" s="700"/>
      <c r="H172" s="700"/>
      <c r="I172" s="245">
        <f t="shared" si="40"/>
        <v>163</v>
      </c>
      <c r="J172" s="693">
        <f t="shared" si="41"/>
        <v>31</v>
      </c>
      <c r="K172" s="694"/>
      <c r="L172" s="693">
        <f t="shared" si="42"/>
        <v>13</v>
      </c>
      <c r="M172" s="694"/>
      <c r="N172" s="697"/>
      <c r="O172" s="698"/>
      <c r="P172" s="247"/>
      <c r="Q172" s="247">
        <v>31</v>
      </c>
      <c r="R172" s="247">
        <v>13</v>
      </c>
      <c r="S172" s="247"/>
      <c r="T172" s="247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</row>
    <row r="173" spans="1:224" s="12" customFormat="1" ht="21.75" customHeight="1">
      <c r="A173" s="703" t="s">
        <v>602</v>
      </c>
      <c r="B173" s="703"/>
      <c r="C173" s="703"/>
      <c r="D173" s="703"/>
      <c r="E173" s="703"/>
      <c r="F173" s="703"/>
      <c r="G173" s="703"/>
      <c r="H173" s="703"/>
      <c r="I173" s="323">
        <f t="shared" si="40"/>
        <v>164</v>
      </c>
      <c r="J173" s="695">
        <f t="shared" ref="J173" si="46">SUM(J174:K205)</f>
        <v>6664</v>
      </c>
      <c r="K173" s="696"/>
      <c r="L173" s="695">
        <f t="shared" ref="L173" si="47">SUM(L174:M205)</f>
        <v>3524</v>
      </c>
      <c r="M173" s="696"/>
      <c r="N173" s="695">
        <f>SUM(N174:O205)</f>
        <v>588</v>
      </c>
      <c r="O173" s="696"/>
      <c r="P173" s="258">
        <f>SUM(P174:P205)</f>
        <v>278</v>
      </c>
      <c r="Q173" s="258">
        <f t="shared" ref="Q173:T173" si="48">SUM(Q174:Q205)</f>
        <v>5918</v>
      </c>
      <c r="R173" s="258">
        <f t="shared" si="48"/>
        <v>3137</v>
      </c>
      <c r="S173" s="258">
        <f t="shared" si="48"/>
        <v>158</v>
      </c>
      <c r="T173" s="258">
        <f t="shared" si="48"/>
        <v>109</v>
      </c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</row>
    <row r="174" spans="1:224" s="12" customFormat="1" ht="27" customHeight="1">
      <c r="A174" s="705" t="s">
        <v>651</v>
      </c>
      <c r="B174" s="705"/>
      <c r="C174" s="700" t="s">
        <v>652</v>
      </c>
      <c r="D174" s="700"/>
      <c r="E174" s="700"/>
      <c r="F174" s="700"/>
      <c r="G174" s="700"/>
      <c r="H174" s="700"/>
      <c r="I174" s="245">
        <f t="shared" si="40"/>
        <v>165</v>
      </c>
      <c r="J174" s="693">
        <f t="shared" si="41"/>
        <v>24</v>
      </c>
      <c r="K174" s="694"/>
      <c r="L174" s="693">
        <f t="shared" si="42"/>
        <v>1</v>
      </c>
      <c r="M174" s="694"/>
      <c r="N174" s="697"/>
      <c r="O174" s="698"/>
      <c r="P174" s="247"/>
      <c r="Q174" s="247">
        <v>24</v>
      </c>
      <c r="R174" s="247">
        <v>1</v>
      </c>
      <c r="S174" s="247"/>
      <c r="T174" s="247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</row>
    <row r="175" spans="1:224" s="12" customFormat="1" ht="21.75" customHeight="1">
      <c r="A175" s="699" t="s">
        <v>653</v>
      </c>
      <c r="B175" s="699"/>
      <c r="C175" s="702" t="s">
        <v>654</v>
      </c>
      <c r="D175" s="702"/>
      <c r="E175" s="702"/>
      <c r="F175" s="702"/>
      <c r="G175" s="702"/>
      <c r="H175" s="702"/>
      <c r="I175" s="245">
        <f t="shared" si="40"/>
        <v>166</v>
      </c>
      <c r="J175" s="693">
        <f t="shared" si="41"/>
        <v>121</v>
      </c>
      <c r="K175" s="694"/>
      <c r="L175" s="693">
        <f t="shared" si="42"/>
        <v>77</v>
      </c>
      <c r="M175" s="694"/>
      <c r="N175" s="697">
        <v>121</v>
      </c>
      <c r="O175" s="698"/>
      <c r="P175" s="247">
        <v>77</v>
      </c>
      <c r="Q175" s="247"/>
      <c r="R175" s="247"/>
      <c r="S175" s="247"/>
      <c r="T175" s="247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</row>
    <row r="176" spans="1:224" s="12" customFormat="1" ht="21.75" customHeight="1">
      <c r="A176" s="699" t="s">
        <v>605</v>
      </c>
      <c r="B176" s="699"/>
      <c r="C176" s="702" t="s">
        <v>606</v>
      </c>
      <c r="D176" s="702"/>
      <c r="E176" s="702"/>
      <c r="F176" s="702"/>
      <c r="G176" s="702"/>
      <c r="H176" s="702"/>
      <c r="I176" s="245">
        <f t="shared" si="40"/>
        <v>167</v>
      </c>
      <c r="J176" s="693">
        <f t="shared" si="41"/>
        <v>1542</v>
      </c>
      <c r="K176" s="694"/>
      <c r="L176" s="693">
        <f t="shared" si="42"/>
        <v>88</v>
      </c>
      <c r="M176" s="694"/>
      <c r="N176" s="697"/>
      <c r="O176" s="698"/>
      <c r="P176" s="247"/>
      <c r="Q176" s="247">
        <v>1510</v>
      </c>
      <c r="R176" s="247">
        <v>69</v>
      </c>
      <c r="S176" s="247">
        <v>32</v>
      </c>
      <c r="T176" s="247">
        <v>19</v>
      </c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</row>
    <row r="177" spans="1:224" s="12" customFormat="1" ht="33" customHeight="1">
      <c r="A177" s="700" t="s">
        <v>607</v>
      </c>
      <c r="B177" s="700"/>
      <c r="C177" s="700" t="s">
        <v>608</v>
      </c>
      <c r="D177" s="700"/>
      <c r="E177" s="700"/>
      <c r="F177" s="700"/>
      <c r="G177" s="700"/>
      <c r="H177" s="700"/>
      <c r="I177" s="245">
        <f t="shared" si="40"/>
        <v>168</v>
      </c>
      <c r="J177" s="693">
        <f t="shared" si="41"/>
        <v>21</v>
      </c>
      <c r="K177" s="694"/>
      <c r="L177" s="693">
        <f t="shared" si="42"/>
        <v>9</v>
      </c>
      <c r="M177" s="694"/>
      <c r="N177" s="697"/>
      <c r="O177" s="698"/>
      <c r="P177" s="247"/>
      <c r="Q177" s="247">
        <v>21</v>
      </c>
      <c r="R177" s="247">
        <v>9</v>
      </c>
      <c r="S177" s="247"/>
      <c r="T177" s="247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</row>
    <row r="178" spans="1:224" s="12" customFormat="1" ht="33" customHeight="1">
      <c r="A178" s="699" t="s">
        <v>615</v>
      </c>
      <c r="B178" s="699"/>
      <c r="C178" s="702" t="s">
        <v>616</v>
      </c>
      <c r="D178" s="702"/>
      <c r="E178" s="702"/>
      <c r="F178" s="702"/>
      <c r="G178" s="702"/>
      <c r="H178" s="702"/>
      <c r="I178" s="245">
        <f t="shared" si="40"/>
        <v>169</v>
      </c>
      <c r="J178" s="693">
        <f t="shared" si="41"/>
        <v>95</v>
      </c>
      <c r="K178" s="694"/>
      <c r="L178" s="693">
        <f t="shared" si="42"/>
        <v>18</v>
      </c>
      <c r="M178" s="694"/>
      <c r="N178" s="697"/>
      <c r="O178" s="698"/>
      <c r="P178" s="247"/>
      <c r="Q178" s="247">
        <v>95</v>
      </c>
      <c r="R178" s="247">
        <v>18</v>
      </c>
      <c r="S178" s="247"/>
      <c r="T178" s="247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</row>
    <row r="179" spans="1:224" s="12" customFormat="1" ht="44.25" customHeight="1">
      <c r="A179" s="699" t="s">
        <v>609</v>
      </c>
      <c r="B179" s="699"/>
      <c r="C179" s="702" t="s">
        <v>741</v>
      </c>
      <c r="D179" s="702"/>
      <c r="E179" s="702"/>
      <c r="F179" s="702"/>
      <c r="G179" s="702"/>
      <c r="H179" s="702"/>
      <c r="I179" s="245">
        <f t="shared" si="40"/>
        <v>170</v>
      </c>
      <c r="J179" s="693">
        <f t="shared" si="41"/>
        <v>18</v>
      </c>
      <c r="K179" s="694"/>
      <c r="L179" s="693">
        <f t="shared" si="42"/>
        <v>18</v>
      </c>
      <c r="M179" s="694"/>
      <c r="N179" s="697"/>
      <c r="O179" s="698"/>
      <c r="P179" s="247"/>
      <c r="Q179" s="247">
        <v>18</v>
      </c>
      <c r="R179" s="247">
        <v>18</v>
      </c>
      <c r="S179" s="247"/>
      <c r="T179" s="247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</row>
    <row r="180" spans="1:224" s="12" customFormat="1" ht="33" customHeight="1">
      <c r="A180" s="706" t="s">
        <v>657</v>
      </c>
      <c r="B180" s="706"/>
      <c r="C180" s="707" t="s">
        <v>658</v>
      </c>
      <c r="D180" s="707"/>
      <c r="E180" s="707"/>
      <c r="F180" s="707"/>
      <c r="G180" s="707"/>
      <c r="H180" s="707"/>
      <c r="I180" s="245">
        <f t="shared" si="40"/>
        <v>171</v>
      </c>
      <c r="J180" s="693">
        <f t="shared" si="41"/>
        <v>53</v>
      </c>
      <c r="K180" s="694"/>
      <c r="L180" s="693">
        <f t="shared" si="42"/>
        <v>42</v>
      </c>
      <c r="M180" s="694"/>
      <c r="N180" s="697"/>
      <c r="O180" s="698"/>
      <c r="P180" s="247"/>
      <c r="Q180" s="247">
        <v>53</v>
      </c>
      <c r="R180" s="247">
        <v>42</v>
      </c>
      <c r="S180" s="247"/>
      <c r="T180" s="247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</row>
    <row r="181" spans="1:224" s="12" customFormat="1" ht="21.75" customHeight="1">
      <c r="A181" s="700" t="s">
        <v>742</v>
      </c>
      <c r="B181" s="700"/>
      <c r="C181" s="700" t="s">
        <v>743</v>
      </c>
      <c r="D181" s="700"/>
      <c r="E181" s="700"/>
      <c r="F181" s="700"/>
      <c r="G181" s="700"/>
      <c r="H181" s="700"/>
      <c r="I181" s="245">
        <f t="shared" si="40"/>
        <v>172</v>
      </c>
      <c r="J181" s="693">
        <f t="shared" si="41"/>
        <v>44</v>
      </c>
      <c r="K181" s="694"/>
      <c r="L181" s="693">
        <f t="shared" si="42"/>
        <v>37</v>
      </c>
      <c r="M181" s="694"/>
      <c r="N181" s="697"/>
      <c r="O181" s="698"/>
      <c r="P181" s="247"/>
      <c r="Q181" s="247">
        <v>44</v>
      </c>
      <c r="R181" s="247">
        <v>37</v>
      </c>
      <c r="S181" s="247"/>
      <c r="T181" s="247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</row>
    <row r="182" spans="1:224" s="12" customFormat="1" ht="30" customHeight="1">
      <c r="A182" s="706" t="s">
        <v>611</v>
      </c>
      <c r="B182" s="706"/>
      <c r="C182" s="707" t="s">
        <v>612</v>
      </c>
      <c r="D182" s="707"/>
      <c r="E182" s="707"/>
      <c r="F182" s="707"/>
      <c r="G182" s="707"/>
      <c r="H182" s="707"/>
      <c r="I182" s="245">
        <f t="shared" si="40"/>
        <v>173</v>
      </c>
      <c r="J182" s="693">
        <f t="shared" si="41"/>
        <v>17</v>
      </c>
      <c r="K182" s="694"/>
      <c r="L182" s="693">
        <f t="shared" si="42"/>
        <v>14</v>
      </c>
      <c r="M182" s="694"/>
      <c r="N182" s="697"/>
      <c r="O182" s="698"/>
      <c r="P182" s="247"/>
      <c r="Q182" s="247">
        <v>17</v>
      </c>
      <c r="R182" s="247">
        <v>14</v>
      </c>
      <c r="S182" s="247"/>
      <c r="T182" s="247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</row>
    <row r="183" spans="1:224" s="12" customFormat="1" ht="21.75" customHeight="1">
      <c r="A183" s="705" t="s">
        <v>647</v>
      </c>
      <c r="B183" s="705"/>
      <c r="C183" s="700" t="s">
        <v>648</v>
      </c>
      <c r="D183" s="700"/>
      <c r="E183" s="700"/>
      <c r="F183" s="700"/>
      <c r="G183" s="700"/>
      <c r="H183" s="700"/>
      <c r="I183" s="245">
        <f t="shared" si="40"/>
        <v>174</v>
      </c>
      <c r="J183" s="693">
        <f t="shared" si="41"/>
        <v>12</v>
      </c>
      <c r="K183" s="694"/>
      <c r="L183" s="693">
        <f t="shared" si="42"/>
        <v>10</v>
      </c>
      <c r="M183" s="694"/>
      <c r="N183" s="697"/>
      <c r="O183" s="698"/>
      <c r="P183" s="247"/>
      <c r="Q183" s="247">
        <v>12</v>
      </c>
      <c r="R183" s="247">
        <v>10</v>
      </c>
      <c r="S183" s="247"/>
      <c r="T183" s="247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</row>
    <row r="184" spans="1:224" s="12" customFormat="1" ht="21.75" customHeight="1">
      <c r="A184" s="699" t="s">
        <v>649</v>
      </c>
      <c r="B184" s="699"/>
      <c r="C184" s="702" t="s">
        <v>650</v>
      </c>
      <c r="D184" s="702"/>
      <c r="E184" s="702"/>
      <c r="F184" s="702"/>
      <c r="G184" s="702"/>
      <c r="H184" s="702"/>
      <c r="I184" s="245">
        <f t="shared" si="40"/>
        <v>175</v>
      </c>
      <c r="J184" s="693">
        <f t="shared" si="41"/>
        <v>10</v>
      </c>
      <c r="K184" s="694"/>
      <c r="L184" s="693">
        <f t="shared" si="42"/>
        <v>6</v>
      </c>
      <c r="M184" s="694"/>
      <c r="N184" s="697"/>
      <c r="O184" s="698"/>
      <c r="P184" s="247"/>
      <c r="Q184" s="247">
        <v>10</v>
      </c>
      <c r="R184" s="247">
        <v>6</v>
      </c>
      <c r="S184" s="247"/>
      <c r="T184" s="247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</row>
    <row r="185" spans="1:224" s="12" customFormat="1" ht="28.5" customHeight="1">
      <c r="A185" s="699" t="s">
        <v>613</v>
      </c>
      <c r="B185" s="699"/>
      <c r="C185" s="707" t="s">
        <v>744</v>
      </c>
      <c r="D185" s="707"/>
      <c r="E185" s="707"/>
      <c r="F185" s="707"/>
      <c r="G185" s="707"/>
      <c r="H185" s="707"/>
      <c r="I185" s="245">
        <f t="shared" si="40"/>
        <v>176</v>
      </c>
      <c r="J185" s="693">
        <f t="shared" si="41"/>
        <v>28</v>
      </c>
      <c r="K185" s="694"/>
      <c r="L185" s="693">
        <f t="shared" si="42"/>
        <v>13</v>
      </c>
      <c r="M185" s="694"/>
      <c r="N185" s="697"/>
      <c r="O185" s="698"/>
      <c r="P185" s="247"/>
      <c r="Q185" s="247">
        <v>28</v>
      </c>
      <c r="R185" s="247">
        <v>13</v>
      </c>
      <c r="S185" s="247"/>
      <c r="T185" s="247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</row>
    <row r="186" spans="1:224" s="12" customFormat="1" ht="21.75" customHeight="1">
      <c r="A186" s="700" t="s">
        <v>655</v>
      </c>
      <c r="B186" s="700"/>
      <c r="C186" s="700" t="s">
        <v>656</v>
      </c>
      <c r="D186" s="700"/>
      <c r="E186" s="700"/>
      <c r="F186" s="700"/>
      <c r="G186" s="700"/>
      <c r="H186" s="700"/>
      <c r="I186" s="245">
        <f t="shared" si="40"/>
        <v>177</v>
      </c>
      <c r="J186" s="693">
        <f t="shared" si="41"/>
        <v>16</v>
      </c>
      <c r="K186" s="694"/>
      <c r="L186" s="693">
        <f t="shared" si="42"/>
        <v>0</v>
      </c>
      <c r="M186" s="694"/>
      <c r="N186" s="697">
        <v>16</v>
      </c>
      <c r="O186" s="698"/>
      <c r="P186" s="247">
        <v>0</v>
      </c>
      <c r="Q186" s="247"/>
      <c r="R186" s="247"/>
      <c r="S186" s="247"/>
      <c r="T186" s="247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</row>
    <row r="187" spans="1:224" s="12" customFormat="1" ht="21.75" customHeight="1">
      <c r="A187" s="705" t="s">
        <v>667</v>
      </c>
      <c r="B187" s="705"/>
      <c r="C187" s="700" t="s">
        <v>668</v>
      </c>
      <c r="D187" s="700"/>
      <c r="E187" s="700"/>
      <c r="F187" s="700"/>
      <c r="G187" s="700"/>
      <c r="H187" s="700"/>
      <c r="I187" s="245">
        <f t="shared" si="40"/>
        <v>178</v>
      </c>
      <c r="J187" s="693">
        <f t="shared" si="41"/>
        <v>33</v>
      </c>
      <c r="K187" s="694"/>
      <c r="L187" s="693">
        <f t="shared" si="42"/>
        <v>0</v>
      </c>
      <c r="M187" s="694"/>
      <c r="N187" s="697"/>
      <c r="O187" s="698"/>
      <c r="P187" s="247"/>
      <c r="Q187" s="247">
        <v>33</v>
      </c>
      <c r="R187" s="247"/>
      <c r="S187" s="247"/>
      <c r="T187" s="247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</row>
    <row r="188" spans="1:224" s="12" customFormat="1" ht="33" customHeight="1">
      <c r="A188" s="699" t="s">
        <v>643</v>
      </c>
      <c r="B188" s="699"/>
      <c r="C188" s="702" t="s">
        <v>644</v>
      </c>
      <c r="D188" s="702"/>
      <c r="E188" s="702"/>
      <c r="F188" s="702"/>
      <c r="G188" s="702"/>
      <c r="H188" s="702"/>
      <c r="I188" s="245">
        <f t="shared" si="40"/>
        <v>179</v>
      </c>
      <c r="J188" s="693">
        <f t="shared" si="41"/>
        <v>116</v>
      </c>
      <c r="K188" s="694"/>
      <c r="L188" s="693">
        <f t="shared" si="42"/>
        <v>81</v>
      </c>
      <c r="M188" s="694"/>
      <c r="N188" s="697"/>
      <c r="O188" s="698"/>
      <c r="P188" s="247"/>
      <c r="Q188" s="247">
        <v>116</v>
      </c>
      <c r="R188" s="247">
        <v>81</v>
      </c>
      <c r="S188" s="247"/>
      <c r="T188" s="247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</row>
    <row r="189" spans="1:224" s="12" customFormat="1" ht="27" customHeight="1">
      <c r="A189" s="705" t="s">
        <v>645</v>
      </c>
      <c r="B189" s="705"/>
      <c r="C189" s="700" t="s">
        <v>646</v>
      </c>
      <c r="D189" s="700"/>
      <c r="E189" s="700"/>
      <c r="F189" s="700"/>
      <c r="G189" s="700"/>
      <c r="H189" s="700"/>
      <c r="I189" s="245">
        <f t="shared" si="40"/>
        <v>180</v>
      </c>
      <c r="J189" s="693">
        <f t="shared" si="41"/>
        <v>26</v>
      </c>
      <c r="K189" s="694"/>
      <c r="L189" s="693">
        <f t="shared" si="42"/>
        <v>16</v>
      </c>
      <c r="M189" s="694"/>
      <c r="N189" s="697"/>
      <c r="O189" s="698"/>
      <c r="P189" s="247"/>
      <c r="Q189" s="247">
        <v>26</v>
      </c>
      <c r="R189" s="247">
        <v>16</v>
      </c>
      <c r="S189" s="247"/>
      <c r="T189" s="247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</row>
    <row r="190" spans="1:224" s="12" customFormat="1" ht="21.75" customHeight="1">
      <c r="A190" s="699" t="s">
        <v>659</v>
      </c>
      <c r="B190" s="699"/>
      <c r="C190" s="699" t="s">
        <v>660</v>
      </c>
      <c r="D190" s="699"/>
      <c r="E190" s="699"/>
      <c r="F190" s="699"/>
      <c r="G190" s="699"/>
      <c r="H190" s="699"/>
      <c r="I190" s="245">
        <f t="shared" si="40"/>
        <v>181</v>
      </c>
      <c r="J190" s="693">
        <f t="shared" si="41"/>
        <v>30</v>
      </c>
      <c r="K190" s="694"/>
      <c r="L190" s="693">
        <f t="shared" si="42"/>
        <v>30</v>
      </c>
      <c r="M190" s="694"/>
      <c r="N190" s="697">
        <v>30</v>
      </c>
      <c r="O190" s="698"/>
      <c r="P190" s="247">
        <v>30</v>
      </c>
      <c r="Q190" s="247"/>
      <c r="R190" s="247"/>
      <c r="S190" s="247"/>
      <c r="T190" s="247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</row>
    <row r="191" spans="1:224" s="12" customFormat="1" ht="21.75" customHeight="1">
      <c r="A191" s="705" t="s">
        <v>745</v>
      </c>
      <c r="B191" s="705"/>
      <c r="C191" s="702" t="s">
        <v>662</v>
      </c>
      <c r="D191" s="702"/>
      <c r="E191" s="702"/>
      <c r="F191" s="702"/>
      <c r="G191" s="702"/>
      <c r="H191" s="702"/>
      <c r="I191" s="245">
        <f t="shared" si="40"/>
        <v>182</v>
      </c>
      <c r="J191" s="693">
        <f t="shared" si="41"/>
        <v>1198</v>
      </c>
      <c r="K191" s="694"/>
      <c r="L191" s="693">
        <f t="shared" si="42"/>
        <v>1160</v>
      </c>
      <c r="M191" s="694"/>
      <c r="N191" s="697"/>
      <c r="O191" s="698"/>
      <c r="P191" s="247"/>
      <c r="Q191" s="247">
        <v>1099</v>
      </c>
      <c r="R191" s="247">
        <v>1081</v>
      </c>
      <c r="S191" s="247">
        <v>99</v>
      </c>
      <c r="T191" s="247">
        <v>79</v>
      </c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</row>
    <row r="192" spans="1:224" s="12" customFormat="1" ht="21.75" customHeight="1">
      <c r="A192" s="705" t="s">
        <v>635</v>
      </c>
      <c r="B192" s="705"/>
      <c r="C192" s="700" t="s">
        <v>636</v>
      </c>
      <c r="D192" s="700"/>
      <c r="E192" s="700"/>
      <c r="F192" s="700"/>
      <c r="G192" s="700"/>
      <c r="H192" s="700"/>
      <c r="I192" s="245">
        <f t="shared" si="40"/>
        <v>183</v>
      </c>
      <c r="J192" s="693">
        <f t="shared" si="41"/>
        <v>31</v>
      </c>
      <c r="K192" s="694"/>
      <c r="L192" s="693">
        <f t="shared" si="42"/>
        <v>13</v>
      </c>
      <c r="M192" s="694"/>
      <c r="N192" s="697"/>
      <c r="O192" s="698"/>
      <c r="P192" s="247"/>
      <c r="Q192" s="247">
        <v>31</v>
      </c>
      <c r="R192" s="247">
        <v>13</v>
      </c>
      <c r="S192" s="247"/>
      <c r="T192" s="247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</row>
    <row r="193" spans="1:224" s="12" customFormat="1" ht="30" customHeight="1">
      <c r="A193" s="705" t="s">
        <v>637</v>
      </c>
      <c r="B193" s="705"/>
      <c r="C193" s="700" t="s">
        <v>638</v>
      </c>
      <c r="D193" s="700"/>
      <c r="E193" s="700"/>
      <c r="F193" s="700"/>
      <c r="G193" s="700"/>
      <c r="H193" s="700"/>
      <c r="I193" s="245">
        <f t="shared" si="40"/>
        <v>184</v>
      </c>
      <c r="J193" s="693">
        <f t="shared" si="41"/>
        <v>113</v>
      </c>
      <c r="K193" s="694"/>
      <c r="L193" s="693">
        <f t="shared" si="42"/>
        <v>105</v>
      </c>
      <c r="M193" s="694"/>
      <c r="N193" s="697"/>
      <c r="O193" s="698"/>
      <c r="P193" s="247"/>
      <c r="Q193" s="247">
        <v>113</v>
      </c>
      <c r="R193" s="247">
        <v>105</v>
      </c>
      <c r="S193" s="247"/>
      <c r="T193" s="247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</row>
    <row r="194" spans="1:224" s="12" customFormat="1" ht="30.75" customHeight="1">
      <c r="A194" s="706" t="s">
        <v>639</v>
      </c>
      <c r="B194" s="706"/>
      <c r="C194" s="707" t="s">
        <v>746</v>
      </c>
      <c r="D194" s="707"/>
      <c r="E194" s="707"/>
      <c r="F194" s="707"/>
      <c r="G194" s="707"/>
      <c r="H194" s="707"/>
      <c r="I194" s="245">
        <f t="shared" si="40"/>
        <v>185</v>
      </c>
      <c r="J194" s="693">
        <f t="shared" si="41"/>
        <v>256</v>
      </c>
      <c r="K194" s="694"/>
      <c r="L194" s="693">
        <f t="shared" si="42"/>
        <v>197</v>
      </c>
      <c r="M194" s="694"/>
      <c r="N194" s="697"/>
      <c r="O194" s="698"/>
      <c r="P194" s="247"/>
      <c r="Q194" s="247">
        <v>256</v>
      </c>
      <c r="R194" s="247">
        <v>197</v>
      </c>
      <c r="S194" s="247"/>
      <c r="T194" s="247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</row>
    <row r="195" spans="1:224" s="12" customFormat="1" ht="33.75" customHeight="1">
      <c r="A195" s="706" t="s">
        <v>641</v>
      </c>
      <c r="B195" s="706"/>
      <c r="C195" s="707" t="s">
        <v>642</v>
      </c>
      <c r="D195" s="707"/>
      <c r="E195" s="707"/>
      <c r="F195" s="707"/>
      <c r="G195" s="707"/>
      <c r="H195" s="707"/>
      <c r="I195" s="245">
        <f t="shared" si="40"/>
        <v>186</v>
      </c>
      <c r="J195" s="693">
        <f t="shared" si="41"/>
        <v>326</v>
      </c>
      <c r="K195" s="694"/>
      <c r="L195" s="693">
        <f t="shared" si="42"/>
        <v>277</v>
      </c>
      <c r="M195" s="694"/>
      <c r="N195" s="697"/>
      <c r="O195" s="698"/>
      <c r="P195" s="247"/>
      <c r="Q195" s="247">
        <v>326</v>
      </c>
      <c r="R195" s="247">
        <v>277</v>
      </c>
      <c r="S195" s="247"/>
      <c r="T195" s="247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</row>
    <row r="196" spans="1:224" s="12" customFormat="1" ht="21.75" customHeight="1">
      <c r="A196" s="705" t="s">
        <v>663</v>
      </c>
      <c r="B196" s="705"/>
      <c r="C196" s="700" t="s">
        <v>664</v>
      </c>
      <c r="D196" s="700"/>
      <c r="E196" s="700"/>
      <c r="F196" s="700"/>
      <c r="G196" s="700"/>
      <c r="H196" s="700"/>
      <c r="I196" s="245">
        <f t="shared" si="40"/>
        <v>187</v>
      </c>
      <c r="J196" s="693">
        <f t="shared" si="41"/>
        <v>1686</v>
      </c>
      <c r="K196" s="694"/>
      <c r="L196" s="693">
        <f t="shared" si="42"/>
        <v>1063</v>
      </c>
      <c r="M196" s="694"/>
      <c r="N196" s="697"/>
      <c r="O196" s="698"/>
      <c r="P196" s="247"/>
      <c r="Q196" s="247">
        <v>1659</v>
      </c>
      <c r="R196" s="247">
        <v>1052</v>
      </c>
      <c r="S196" s="247">
        <v>27</v>
      </c>
      <c r="T196" s="247">
        <v>11</v>
      </c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</row>
    <row r="197" spans="1:224" s="12" customFormat="1" ht="43.5" customHeight="1">
      <c r="A197" s="699" t="s">
        <v>627</v>
      </c>
      <c r="B197" s="699"/>
      <c r="C197" s="702" t="s">
        <v>628</v>
      </c>
      <c r="D197" s="702"/>
      <c r="E197" s="702"/>
      <c r="F197" s="702"/>
      <c r="G197" s="702"/>
      <c r="H197" s="702"/>
      <c r="I197" s="245">
        <f t="shared" si="40"/>
        <v>188</v>
      </c>
      <c r="J197" s="693">
        <f t="shared" si="41"/>
        <v>34</v>
      </c>
      <c r="K197" s="694"/>
      <c r="L197" s="693">
        <f t="shared" si="42"/>
        <v>26</v>
      </c>
      <c r="M197" s="694"/>
      <c r="N197" s="697">
        <v>34</v>
      </c>
      <c r="O197" s="698"/>
      <c r="P197" s="247">
        <v>26</v>
      </c>
      <c r="Q197" s="247"/>
      <c r="R197" s="247"/>
      <c r="S197" s="247"/>
      <c r="T197" s="247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</row>
    <row r="198" spans="1:224" s="12" customFormat="1" ht="33.75" customHeight="1">
      <c r="A198" s="706" t="s">
        <v>625</v>
      </c>
      <c r="B198" s="706"/>
      <c r="C198" s="707" t="s">
        <v>747</v>
      </c>
      <c r="D198" s="707"/>
      <c r="E198" s="707"/>
      <c r="F198" s="707"/>
      <c r="G198" s="707"/>
      <c r="H198" s="707"/>
      <c r="I198" s="245">
        <f t="shared" si="40"/>
        <v>189</v>
      </c>
      <c r="J198" s="693">
        <f t="shared" si="41"/>
        <v>150</v>
      </c>
      <c r="K198" s="694"/>
      <c r="L198" s="693">
        <f t="shared" si="42"/>
        <v>105</v>
      </c>
      <c r="M198" s="694"/>
      <c r="N198" s="697">
        <v>150</v>
      </c>
      <c r="O198" s="698"/>
      <c r="P198" s="247">
        <v>105</v>
      </c>
      <c r="Q198" s="247"/>
      <c r="R198" s="247"/>
      <c r="S198" s="247"/>
      <c r="T198" s="247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</row>
    <row r="199" spans="1:224" s="12" customFormat="1" ht="36.75" customHeight="1">
      <c r="A199" s="699" t="s">
        <v>629</v>
      </c>
      <c r="B199" s="699"/>
      <c r="C199" s="702" t="s">
        <v>630</v>
      </c>
      <c r="D199" s="702"/>
      <c r="E199" s="702"/>
      <c r="F199" s="702"/>
      <c r="G199" s="702"/>
      <c r="H199" s="702"/>
      <c r="I199" s="245">
        <f t="shared" si="40"/>
        <v>190</v>
      </c>
      <c r="J199" s="693">
        <f t="shared" si="41"/>
        <v>94</v>
      </c>
      <c r="K199" s="694"/>
      <c r="L199" s="693">
        <f t="shared" si="42"/>
        <v>10</v>
      </c>
      <c r="M199" s="694"/>
      <c r="N199" s="697"/>
      <c r="O199" s="698"/>
      <c r="P199" s="247"/>
      <c r="Q199" s="247">
        <v>94</v>
      </c>
      <c r="R199" s="247">
        <v>10</v>
      </c>
      <c r="S199" s="247"/>
      <c r="T199" s="247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</row>
    <row r="200" spans="1:224" s="12" customFormat="1" ht="28.5" customHeight="1">
      <c r="A200" s="705" t="s">
        <v>631</v>
      </c>
      <c r="B200" s="705"/>
      <c r="C200" s="702" t="s">
        <v>748</v>
      </c>
      <c r="D200" s="702"/>
      <c r="E200" s="702"/>
      <c r="F200" s="702"/>
      <c r="G200" s="702"/>
      <c r="H200" s="702"/>
      <c r="I200" s="245">
        <f t="shared" si="40"/>
        <v>191</v>
      </c>
      <c r="J200" s="693">
        <f t="shared" si="41"/>
        <v>15</v>
      </c>
      <c r="K200" s="694"/>
      <c r="L200" s="693">
        <f t="shared" si="42"/>
        <v>5</v>
      </c>
      <c r="M200" s="694"/>
      <c r="N200" s="697"/>
      <c r="O200" s="698"/>
      <c r="P200" s="247"/>
      <c r="Q200" s="247">
        <v>15</v>
      </c>
      <c r="R200" s="247">
        <v>5</v>
      </c>
      <c r="S200" s="247"/>
      <c r="T200" s="247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</row>
    <row r="201" spans="1:224" s="12" customFormat="1" ht="28.5" customHeight="1">
      <c r="A201" s="705" t="s">
        <v>633</v>
      </c>
      <c r="B201" s="705"/>
      <c r="C201" s="702" t="s">
        <v>634</v>
      </c>
      <c r="D201" s="702"/>
      <c r="E201" s="702"/>
      <c r="F201" s="702"/>
      <c r="G201" s="702"/>
      <c r="H201" s="702"/>
      <c r="I201" s="245">
        <f t="shared" si="40"/>
        <v>192</v>
      </c>
      <c r="J201" s="693">
        <f t="shared" si="41"/>
        <v>52</v>
      </c>
      <c r="K201" s="694"/>
      <c r="L201" s="693">
        <f t="shared" si="42"/>
        <v>21</v>
      </c>
      <c r="M201" s="694"/>
      <c r="N201" s="697"/>
      <c r="O201" s="698"/>
      <c r="P201" s="247"/>
      <c r="Q201" s="247">
        <v>52</v>
      </c>
      <c r="R201" s="247">
        <v>21</v>
      </c>
      <c r="S201" s="247"/>
      <c r="T201" s="247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</row>
    <row r="202" spans="1:224" s="12" customFormat="1" ht="28.5" customHeight="1">
      <c r="A202" s="699" t="s">
        <v>623</v>
      </c>
      <c r="B202" s="699"/>
      <c r="C202" s="702" t="s">
        <v>749</v>
      </c>
      <c r="D202" s="702"/>
      <c r="E202" s="702"/>
      <c r="F202" s="702"/>
      <c r="G202" s="702"/>
      <c r="H202" s="702"/>
      <c r="I202" s="245">
        <f t="shared" si="40"/>
        <v>193</v>
      </c>
      <c r="J202" s="693">
        <f t="shared" si="41"/>
        <v>17</v>
      </c>
      <c r="K202" s="694"/>
      <c r="L202" s="693">
        <f t="shared" si="42"/>
        <v>4</v>
      </c>
      <c r="M202" s="694"/>
      <c r="N202" s="697">
        <v>17</v>
      </c>
      <c r="O202" s="698"/>
      <c r="P202" s="247">
        <v>4</v>
      </c>
      <c r="Q202" s="247"/>
      <c r="R202" s="247"/>
      <c r="S202" s="247"/>
      <c r="T202" s="247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</row>
    <row r="203" spans="1:224" s="12" customFormat="1" ht="28.5" customHeight="1">
      <c r="A203" s="705" t="s">
        <v>621</v>
      </c>
      <c r="B203" s="705"/>
      <c r="C203" s="700" t="s">
        <v>750</v>
      </c>
      <c r="D203" s="700"/>
      <c r="E203" s="700"/>
      <c r="F203" s="700"/>
      <c r="G203" s="700"/>
      <c r="H203" s="700"/>
      <c r="I203" s="245">
        <f t="shared" si="40"/>
        <v>194</v>
      </c>
      <c r="J203" s="693">
        <f t="shared" si="41"/>
        <v>33</v>
      </c>
      <c r="K203" s="694"/>
      <c r="L203" s="693">
        <f t="shared" si="42"/>
        <v>1</v>
      </c>
      <c r="M203" s="694"/>
      <c r="N203" s="697"/>
      <c r="O203" s="698"/>
      <c r="P203" s="247"/>
      <c r="Q203" s="247">
        <v>33</v>
      </c>
      <c r="R203" s="247">
        <v>1</v>
      </c>
      <c r="S203" s="247"/>
      <c r="T203" s="247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</row>
    <row r="204" spans="1:224" s="12" customFormat="1" ht="21.75" customHeight="1">
      <c r="A204" s="706" t="s">
        <v>617</v>
      </c>
      <c r="B204" s="706"/>
      <c r="C204" s="706" t="s">
        <v>618</v>
      </c>
      <c r="D204" s="706"/>
      <c r="E204" s="706"/>
      <c r="F204" s="706"/>
      <c r="G204" s="706"/>
      <c r="H204" s="706"/>
      <c r="I204" s="245">
        <f t="shared" ref="I204:I216" si="49">+I203+1</f>
        <v>195</v>
      </c>
      <c r="J204" s="693">
        <f t="shared" ref="J204:J218" si="50">+N204+Q204+S204</f>
        <v>233</v>
      </c>
      <c r="K204" s="694"/>
      <c r="L204" s="693">
        <f t="shared" ref="L204:L218" si="51">+P204+R204+T204</f>
        <v>41</v>
      </c>
      <c r="M204" s="694"/>
      <c r="N204" s="697"/>
      <c r="O204" s="698"/>
      <c r="P204" s="247"/>
      <c r="Q204" s="247">
        <v>233</v>
      </c>
      <c r="R204" s="247">
        <v>41</v>
      </c>
      <c r="S204" s="247"/>
      <c r="T204" s="247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</row>
    <row r="205" spans="1:224" s="12" customFormat="1" ht="21.75" customHeight="1">
      <c r="A205" s="699" t="s">
        <v>619</v>
      </c>
      <c r="B205" s="699"/>
      <c r="C205" s="702" t="s">
        <v>620</v>
      </c>
      <c r="D205" s="702"/>
      <c r="E205" s="702"/>
      <c r="F205" s="702"/>
      <c r="G205" s="702"/>
      <c r="H205" s="702"/>
      <c r="I205" s="245">
        <f t="shared" si="49"/>
        <v>196</v>
      </c>
      <c r="J205" s="693">
        <f t="shared" si="50"/>
        <v>220</v>
      </c>
      <c r="K205" s="694"/>
      <c r="L205" s="693">
        <f t="shared" si="51"/>
        <v>36</v>
      </c>
      <c r="M205" s="694"/>
      <c r="N205" s="697">
        <v>220</v>
      </c>
      <c r="O205" s="698"/>
      <c r="P205" s="247">
        <v>36</v>
      </c>
      <c r="Q205" s="247"/>
      <c r="R205" s="247"/>
      <c r="S205" s="247"/>
      <c r="T205" s="247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</row>
    <row r="206" spans="1:224" s="12" customFormat="1" ht="39.75" customHeight="1">
      <c r="A206" s="703" t="s">
        <v>669</v>
      </c>
      <c r="B206" s="703"/>
      <c r="C206" s="703"/>
      <c r="D206" s="703"/>
      <c r="E206" s="703"/>
      <c r="F206" s="703"/>
      <c r="G206" s="703"/>
      <c r="H206" s="703"/>
      <c r="I206" s="323">
        <f t="shared" si="49"/>
        <v>197</v>
      </c>
      <c r="J206" s="695">
        <f t="shared" ref="J206" si="52">+J207</f>
        <v>98</v>
      </c>
      <c r="K206" s="696"/>
      <c r="L206" s="695">
        <f t="shared" ref="L206" si="53">+L207</f>
        <v>55</v>
      </c>
      <c r="M206" s="696"/>
      <c r="N206" s="695">
        <f>+N207</f>
        <v>0</v>
      </c>
      <c r="O206" s="696"/>
      <c r="P206" s="258">
        <f>+P207</f>
        <v>0</v>
      </c>
      <c r="Q206" s="258">
        <f t="shared" ref="Q206:T206" si="54">+Q207</f>
        <v>98</v>
      </c>
      <c r="R206" s="258">
        <f t="shared" si="54"/>
        <v>55</v>
      </c>
      <c r="S206" s="258">
        <f t="shared" si="54"/>
        <v>0</v>
      </c>
      <c r="T206" s="258">
        <f t="shared" si="54"/>
        <v>0</v>
      </c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</row>
    <row r="207" spans="1:224" s="12" customFormat="1" ht="21.75" customHeight="1">
      <c r="A207" s="699" t="s">
        <v>670</v>
      </c>
      <c r="B207" s="699"/>
      <c r="C207" s="702" t="s">
        <v>671</v>
      </c>
      <c r="D207" s="702"/>
      <c r="E207" s="702"/>
      <c r="F207" s="702"/>
      <c r="G207" s="702"/>
      <c r="H207" s="702"/>
      <c r="I207" s="245">
        <f t="shared" si="49"/>
        <v>198</v>
      </c>
      <c r="J207" s="693">
        <f t="shared" si="50"/>
        <v>98</v>
      </c>
      <c r="K207" s="694"/>
      <c r="L207" s="693">
        <f t="shared" si="51"/>
        <v>55</v>
      </c>
      <c r="M207" s="694"/>
      <c r="N207" s="697"/>
      <c r="O207" s="698"/>
      <c r="P207" s="247"/>
      <c r="Q207" s="247">
        <v>98</v>
      </c>
      <c r="R207" s="247">
        <v>55</v>
      </c>
      <c r="S207" s="247"/>
      <c r="T207" s="247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</row>
    <row r="208" spans="1:224" s="12" customFormat="1" ht="35.25" customHeight="1">
      <c r="A208" s="703" t="s">
        <v>672</v>
      </c>
      <c r="B208" s="703"/>
      <c r="C208" s="703"/>
      <c r="D208" s="703"/>
      <c r="E208" s="703"/>
      <c r="F208" s="703"/>
      <c r="G208" s="703"/>
      <c r="H208" s="703"/>
      <c r="I208" s="323">
        <f t="shared" si="49"/>
        <v>199</v>
      </c>
      <c r="J208" s="695">
        <f t="shared" ref="J208" si="55">SUM(J209:K215)</f>
        <v>1452</v>
      </c>
      <c r="K208" s="696"/>
      <c r="L208" s="695">
        <f t="shared" ref="L208" si="56">SUM(L209:M215)</f>
        <v>1199</v>
      </c>
      <c r="M208" s="696"/>
      <c r="N208" s="695">
        <f>SUM(N209:O215)</f>
        <v>52</v>
      </c>
      <c r="O208" s="696"/>
      <c r="P208" s="258">
        <f>SUM(P209:P215)</f>
        <v>47</v>
      </c>
      <c r="Q208" s="258">
        <f t="shared" ref="Q208:T208" si="57">SUM(Q209:Q215)</f>
        <v>1383</v>
      </c>
      <c r="R208" s="258">
        <f t="shared" si="57"/>
        <v>1135</v>
      </c>
      <c r="S208" s="258">
        <f t="shared" si="57"/>
        <v>17</v>
      </c>
      <c r="T208" s="258">
        <f t="shared" si="57"/>
        <v>17</v>
      </c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</row>
    <row r="209" spans="1:224" s="12" customFormat="1" ht="21.75" customHeight="1">
      <c r="A209" s="705" t="s">
        <v>673</v>
      </c>
      <c r="B209" s="705"/>
      <c r="C209" s="702" t="s">
        <v>674</v>
      </c>
      <c r="D209" s="702"/>
      <c r="E209" s="702"/>
      <c r="F209" s="702"/>
      <c r="G209" s="702"/>
      <c r="H209" s="702"/>
      <c r="I209" s="245">
        <f t="shared" si="49"/>
        <v>200</v>
      </c>
      <c r="J209" s="693">
        <f t="shared" si="50"/>
        <v>570</v>
      </c>
      <c r="K209" s="694"/>
      <c r="L209" s="693">
        <f t="shared" si="51"/>
        <v>556</v>
      </c>
      <c r="M209" s="694"/>
      <c r="N209" s="697"/>
      <c r="O209" s="698"/>
      <c r="P209" s="247"/>
      <c r="Q209" s="247">
        <v>553</v>
      </c>
      <c r="R209" s="247">
        <v>539</v>
      </c>
      <c r="S209" s="247">
        <v>17</v>
      </c>
      <c r="T209" s="247">
        <v>17</v>
      </c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</row>
    <row r="210" spans="1:224" s="12" customFormat="1" ht="21.75" customHeight="1">
      <c r="A210" s="704" t="s">
        <v>675</v>
      </c>
      <c r="B210" s="704"/>
      <c r="C210" s="705" t="s">
        <v>676</v>
      </c>
      <c r="D210" s="705"/>
      <c r="E210" s="705"/>
      <c r="F210" s="705"/>
      <c r="G210" s="705"/>
      <c r="H210" s="705"/>
      <c r="I210" s="245">
        <f t="shared" si="49"/>
        <v>201</v>
      </c>
      <c r="J210" s="693">
        <f t="shared" si="50"/>
        <v>20</v>
      </c>
      <c r="K210" s="694"/>
      <c r="L210" s="693">
        <f t="shared" si="51"/>
        <v>20</v>
      </c>
      <c r="M210" s="694"/>
      <c r="N210" s="697">
        <v>20</v>
      </c>
      <c r="O210" s="698"/>
      <c r="P210" s="247">
        <v>20</v>
      </c>
      <c r="Q210" s="247"/>
      <c r="R210" s="247"/>
      <c r="S210" s="247"/>
      <c r="T210" s="247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</row>
    <row r="211" spans="1:224" s="12" customFormat="1" ht="21.75" customHeight="1">
      <c r="A211" s="699" t="s">
        <v>685</v>
      </c>
      <c r="B211" s="699"/>
      <c r="C211" s="699" t="s">
        <v>686</v>
      </c>
      <c r="D211" s="699"/>
      <c r="E211" s="699"/>
      <c r="F211" s="699"/>
      <c r="G211" s="699"/>
      <c r="H211" s="699"/>
      <c r="I211" s="245">
        <f t="shared" si="49"/>
        <v>202</v>
      </c>
      <c r="J211" s="693">
        <f t="shared" si="50"/>
        <v>775</v>
      </c>
      <c r="K211" s="694"/>
      <c r="L211" s="693">
        <f t="shared" si="51"/>
        <v>570</v>
      </c>
      <c r="M211" s="694"/>
      <c r="N211" s="697"/>
      <c r="O211" s="698"/>
      <c r="P211" s="247"/>
      <c r="Q211" s="247">
        <v>775</v>
      </c>
      <c r="R211" s="247">
        <v>570</v>
      </c>
      <c r="S211" s="247"/>
      <c r="T211" s="247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</row>
    <row r="212" spans="1:224" s="12" customFormat="1" ht="21.75" customHeight="1">
      <c r="A212" s="704" t="s">
        <v>683</v>
      </c>
      <c r="B212" s="704"/>
      <c r="C212" s="705" t="s">
        <v>684</v>
      </c>
      <c r="D212" s="705"/>
      <c r="E212" s="705"/>
      <c r="F212" s="705"/>
      <c r="G212" s="705"/>
      <c r="H212" s="705"/>
      <c r="I212" s="245">
        <f t="shared" si="49"/>
        <v>203</v>
      </c>
      <c r="J212" s="693">
        <f t="shared" si="50"/>
        <v>32</v>
      </c>
      <c r="K212" s="694"/>
      <c r="L212" s="693">
        <f t="shared" si="51"/>
        <v>27</v>
      </c>
      <c r="M212" s="694"/>
      <c r="N212" s="697">
        <v>32</v>
      </c>
      <c r="O212" s="698"/>
      <c r="P212" s="247">
        <v>27</v>
      </c>
      <c r="Q212" s="247"/>
      <c r="R212" s="247"/>
      <c r="S212" s="247"/>
      <c r="T212" s="247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</row>
    <row r="213" spans="1:224" s="12" customFormat="1" ht="30" customHeight="1">
      <c r="A213" s="699" t="s">
        <v>681</v>
      </c>
      <c r="B213" s="699"/>
      <c r="C213" s="702" t="s">
        <v>682</v>
      </c>
      <c r="D213" s="702"/>
      <c r="E213" s="702"/>
      <c r="F213" s="702"/>
      <c r="G213" s="702"/>
      <c r="H213" s="702"/>
      <c r="I213" s="245">
        <f t="shared" si="49"/>
        <v>204</v>
      </c>
      <c r="J213" s="693">
        <f t="shared" si="50"/>
        <v>18</v>
      </c>
      <c r="K213" s="694"/>
      <c r="L213" s="693">
        <f t="shared" si="51"/>
        <v>0</v>
      </c>
      <c r="M213" s="694"/>
      <c r="N213" s="697"/>
      <c r="O213" s="698"/>
      <c r="P213" s="247"/>
      <c r="Q213" s="247">
        <v>18</v>
      </c>
      <c r="R213" s="247">
        <v>0</v>
      </c>
      <c r="S213" s="247"/>
      <c r="T213" s="247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</row>
    <row r="214" spans="1:224" s="12" customFormat="1" ht="21.75" customHeight="1">
      <c r="A214" s="699" t="s">
        <v>679</v>
      </c>
      <c r="B214" s="699"/>
      <c r="C214" s="699" t="s">
        <v>680</v>
      </c>
      <c r="D214" s="699"/>
      <c r="E214" s="699"/>
      <c r="F214" s="699"/>
      <c r="G214" s="699"/>
      <c r="H214" s="699"/>
      <c r="I214" s="245">
        <f t="shared" si="49"/>
        <v>205</v>
      </c>
      <c r="J214" s="693">
        <f t="shared" si="50"/>
        <v>22</v>
      </c>
      <c r="K214" s="694"/>
      <c r="L214" s="693">
        <f t="shared" si="51"/>
        <v>22</v>
      </c>
      <c r="M214" s="694"/>
      <c r="N214" s="697"/>
      <c r="O214" s="698"/>
      <c r="P214" s="247"/>
      <c r="Q214" s="247">
        <v>22</v>
      </c>
      <c r="R214" s="247">
        <v>22</v>
      </c>
      <c r="S214" s="247"/>
      <c r="T214" s="247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</row>
    <row r="215" spans="1:224" s="12" customFormat="1" ht="21.75" customHeight="1">
      <c r="A215" s="699" t="s">
        <v>677</v>
      </c>
      <c r="B215" s="699"/>
      <c r="C215" s="702" t="s">
        <v>678</v>
      </c>
      <c r="D215" s="702"/>
      <c r="E215" s="702"/>
      <c r="F215" s="702"/>
      <c r="G215" s="702"/>
      <c r="H215" s="702"/>
      <c r="I215" s="245">
        <f t="shared" si="49"/>
        <v>206</v>
      </c>
      <c r="J215" s="693">
        <f t="shared" si="50"/>
        <v>15</v>
      </c>
      <c r="K215" s="694"/>
      <c r="L215" s="693">
        <f t="shared" si="51"/>
        <v>4</v>
      </c>
      <c r="M215" s="694"/>
      <c r="N215" s="697"/>
      <c r="O215" s="698"/>
      <c r="P215" s="247"/>
      <c r="Q215" s="247">
        <v>15</v>
      </c>
      <c r="R215" s="247">
        <v>4</v>
      </c>
      <c r="S215" s="247"/>
      <c r="T215" s="247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</row>
    <row r="216" spans="1:224" s="12" customFormat="1" ht="28.5" customHeight="1">
      <c r="A216" s="703" t="s">
        <v>687</v>
      </c>
      <c r="B216" s="703"/>
      <c r="C216" s="703"/>
      <c r="D216" s="703"/>
      <c r="E216" s="703"/>
      <c r="F216" s="703"/>
      <c r="G216" s="703"/>
      <c r="H216" s="703"/>
      <c r="I216" s="323">
        <f t="shared" si="49"/>
        <v>207</v>
      </c>
      <c r="J216" s="695">
        <f t="shared" ref="J216" si="58">+J217+J218</f>
        <v>163</v>
      </c>
      <c r="K216" s="696"/>
      <c r="L216" s="695">
        <f t="shared" ref="L216" si="59">+L217+L218</f>
        <v>143</v>
      </c>
      <c r="M216" s="696"/>
      <c r="N216" s="695">
        <f>+N217+N218</f>
        <v>0</v>
      </c>
      <c r="O216" s="696"/>
      <c r="P216" s="258">
        <f>+P217+P218</f>
        <v>0</v>
      </c>
      <c r="Q216" s="258">
        <f t="shared" ref="Q216:S216" si="60">+Q217+Q218</f>
        <v>163</v>
      </c>
      <c r="R216" s="258">
        <f t="shared" si="60"/>
        <v>143</v>
      </c>
      <c r="S216" s="258">
        <f t="shared" si="60"/>
        <v>0</v>
      </c>
      <c r="T216" s="258">
        <f>+T217+T218</f>
        <v>0</v>
      </c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</row>
    <row r="217" spans="1:224" s="12" customFormat="1" ht="21.75" customHeight="1">
      <c r="A217" s="700" t="s">
        <v>690</v>
      </c>
      <c r="B217" s="700"/>
      <c r="C217" s="699" t="s">
        <v>691</v>
      </c>
      <c r="D217" s="699"/>
      <c r="E217" s="699"/>
      <c r="F217" s="699"/>
      <c r="G217" s="699"/>
      <c r="H217" s="699"/>
      <c r="I217" s="245">
        <f>+I216+1</f>
        <v>208</v>
      </c>
      <c r="J217" s="693">
        <f t="shared" si="50"/>
        <v>105</v>
      </c>
      <c r="K217" s="694"/>
      <c r="L217" s="693">
        <f t="shared" si="51"/>
        <v>103</v>
      </c>
      <c r="M217" s="694"/>
      <c r="N217" s="697"/>
      <c r="O217" s="698"/>
      <c r="P217" s="247"/>
      <c r="Q217" s="247">
        <v>105</v>
      </c>
      <c r="R217" s="247">
        <v>103</v>
      </c>
      <c r="S217" s="247"/>
      <c r="T217" s="247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</row>
    <row r="218" spans="1:224" s="12" customFormat="1" ht="21.75" customHeight="1">
      <c r="A218" s="701" t="s">
        <v>688</v>
      </c>
      <c r="B218" s="701"/>
      <c r="C218" s="701" t="s">
        <v>689</v>
      </c>
      <c r="D218" s="701"/>
      <c r="E218" s="701"/>
      <c r="F218" s="701"/>
      <c r="G218" s="701"/>
      <c r="H218" s="701"/>
      <c r="I218" s="245">
        <f t="shared" ref="I218" si="61">+I217+1</f>
        <v>209</v>
      </c>
      <c r="J218" s="693">
        <f t="shared" si="50"/>
        <v>58</v>
      </c>
      <c r="K218" s="694"/>
      <c r="L218" s="693">
        <f t="shared" si="51"/>
        <v>40</v>
      </c>
      <c r="M218" s="694"/>
      <c r="N218" s="697"/>
      <c r="O218" s="698"/>
      <c r="P218" s="247"/>
      <c r="Q218" s="247">
        <v>58</v>
      </c>
      <c r="R218" s="247">
        <v>40</v>
      </c>
      <c r="S218" s="247"/>
      <c r="T218" s="247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</row>
  </sheetData>
  <mergeCells count="1039">
    <mergeCell ref="L10:M10"/>
    <mergeCell ref="N10:O10"/>
    <mergeCell ref="P7:P8"/>
    <mergeCell ref="R7:R8"/>
    <mergeCell ref="T7:T8"/>
    <mergeCell ref="J9:K9"/>
    <mergeCell ref="A4:H8"/>
    <mergeCell ref="A9:H9"/>
    <mergeCell ref="L9:M9"/>
    <mergeCell ref="N9:O9"/>
    <mergeCell ref="L5:M8"/>
    <mergeCell ref="N5:P5"/>
    <mergeCell ref="Q5:R5"/>
    <mergeCell ref="C14:H14"/>
    <mergeCell ref="J11:K11"/>
    <mergeCell ref="L11:M11"/>
    <mergeCell ref="J12:K12"/>
    <mergeCell ref="L12:M12"/>
    <mergeCell ref="J13:K13"/>
    <mergeCell ref="L13:M13"/>
    <mergeCell ref="J14:K14"/>
    <mergeCell ref="L14:M14"/>
    <mergeCell ref="A15:B15"/>
    <mergeCell ref="C15:H15"/>
    <mergeCell ref="A16:B16"/>
    <mergeCell ref="C16:H16"/>
    <mergeCell ref="A11:H11"/>
    <mergeCell ref="A12:B12"/>
    <mergeCell ref="C12:H12"/>
    <mergeCell ref="A13:H13"/>
    <mergeCell ref="A14:B14"/>
    <mergeCell ref="S5:T5"/>
    <mergeCell ref="A1:T2"/>
    <mergeCell ref="I4:I8"/>
    <mergeCell ref="J4:K8"/>
    <mergeCell ref="L4:T4"/>
    <mergeCell ref="A23:B23"/>
    <mergeCell ref="C23:H23"/>
    <mergeCell ref="N22:O22"/>
    <mergeCell ref="N23:O23"/>
    <mergeCell ref="J20:K20"/>
    <mergeCell ref="L20:M20"/>
    <mergeCell ref="J21:K21"/>
    <mergeCell ref="L21:M21"/>
    <mergeCell ref="J22:K22"/>
    <mergeCell ref="L22:M22"/>
    <mergeCell ref="J17:K17"/>
    <mergeCell ref="L17:M17"/>
    <mergeCell ref="J18:K18"/>
    <mergeCell ref="L18:M18"/>
    <mergeCell ref="J19:K19"/>
    <mergeCell ref="L19:M19"/>
    <mergeCell ref="A10:H10"/>
    <mergeCell ref="J10:K10"/>
    <mergeCell ref="C24:H24"/>
    <mergeCell ref="A25:B25"/>
    <mergeCell ref="C25:H25"/>
    <mergeCell ref="A20:B20"/>
    <mergeCell ref="C20:H20"/>
    <mergeCell ref="A21:B21"/>
    <mergeCell ref="C21:H21"/>
    <mergeCell ref="A22:B22"/>
    <mergeCell ref="C22:H22"/>
    <mergeCell ref="A17:B17"/>
    <mergeCell ref="C17:H17"/>
    <mergeCell ref="A18:B18"/>
    <mergeCell ref="C18:H18"/>
    <mergeCell ref="A19:B19"/>
    <mergeCell ref="C19:H19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41:B41"/>
    <mergeCell ref="C41:H41"/>
    <mergeCell ref="A42:B42"/>
    <mergeCell ref="C42:H42"/>
    <mergeCell ref="A43:B43"/>
    <mergeCell ref="C43:H43"/>
    <mergeCell ref="A38:B38"/>
    <mergeCell ref="C38:H38"/>
    <mergeCell ref="A39:H39"/>
    <mergeCell ref="A40:B40"/>
    <mergeCell ref="C40:H40"/>
    <mergeCell ref="A35:B35"/>
    <mergeCell ref="C35:H35"/>
    <mergeCell ref="A36:B36"/>
    <mergeCell ref="C36:H36"/>
    <mergeCell ref="A37:B37"/>
    <mergeCell ref="C37:H37"/>
    <mergeCell ref="A50:B50"/>
    <mergeCell ref="C50:H50"/>
    <mergeCell ref="A51:B51"/>
    <mergeCell ref="C51:H51"/>
    <mergeCell ref="A52:B52"/>
    <mergeCell ref="C52:H52"/>
    <mergeCell ref="A47:B47"/>
    <mergeCell ref="C47:H47"/>
    <mergeCell ref="A48:B48"/>
    <mergeCell ref="C48:H48"/>
    <mergeCell ref="A49:B49"/>
    <mergeCell ref="C49:H49"/>
    <mergeCell ref="A44:B44"/>
    <mergeCell ref="C44:H44"/>
    <mergeCell ref="A45:B45"/>
    <mergeCell ref="C45:H45"/>
    <mergeCell ref="A46:B46"/>
    <mergeCell ref="C46:H46"/>
    <mergeCell ref="A59:H59"/>
    <mergeCell ref="A60:B60"/>
    <mergeCell ref="C60:H60"/>
    <mergeCell ref="A61:B61"/>
    <mergeCell ref="C61:H61"/>
    <mergeCell ref="A56:B56"/>
    <mergeCell ref="C56:H56"/>
    <mergeCell ref="A57:B57"/>
    <mergeCell ref="C57:H57"/>
    <mergeCell ref="A58:B58"/>
    <mergeCell ref="C58:H58"/>
    <mergeCell ref="A53:B53"/>
    <mergeCell ref="C53:H53"/>
    <mergeCell ref="A54:B54"/>
    <mergeCell ref="C54:H54"/>
    <mergeCell ref="A55:B55"/>
    <mergeCell ref="C55:H55"/>
    <mergeCell ref="A69:B69"/>
    <mergeCell ref="C69:H69"/>
    <mergeCell ref="A70:B70"/>
    <mergeCell ref="C70:H70"/>
    <mergeCell ref="A71:B71"/>
    <mergeCell ref="C71:H71"/>
    <mergeCell ref="A65:H65"/>
    <mergeCell ref="A66:B66"/>
    <mergeCell ref="C66:H66"/>
    <mergeCell ref="C67:H67"/>
    <mergeCell ref="A68:B68"/>
    <mergeCell ref="C68:H68"/>
    <mergeCell ref="A62:B62"/>
    <mergeCell ref="C62:H62"/>
    <mergeCell ref="A63:B63"/>
    <mergeCell ref="C63:H63"/>
    <mergeCell ref="A64:B64"/>
    <mergeCell ref="C64:H64"/>
    <mergeCell ref="A81:H81"/>
    <mergeCell ref="A82:B82"/>
    <mergeCell ref="C82:H82"/>
    <mergeCell ref="A83:B83"/>
    <mergeCell ref="C83:H83"/>
    <mergeCell ref="A78:H78"/>
    <mergeCell ref="A79:B79"/>
    <mergeCell ref="C79:H79"/>
    <mergeCell ref="A80:B80"/>
    <mergeCell ref="C80:H80"/>
    <mergeCell ref="A75:B75"/>
    <mergeCell ref="C75:H75"/>
    <mergeCell ref="A76:B76"/>
    <mergeCell ref="C76:H76"/>
    <mergeCell ref="A77:B77"/>
    <mergeCell ref="C77:H77"/>
    <mergeCell ref="A72:B72"/>
    <mergeCell ref="C72:H72"/>
    <mergeCell ref="A73:B73"/>
    <mergeCell ref="C73:H73"/>
    <mergeCell ref="A74:B74"/>
    <mergeCell ref="C74:H74"/>
    <mergeCell ref="A90:B90"/>
    <mergeCell ref="C90:H90"/>
    <mergeCell ref="A91:B91"/>
    <mergeCell ref="C91:H91"/>
    <mergeCell ref="A92:B92"/>
    <mergeCell ref="C92:H92"/>
    <mergeCell ref="A87:B87"/>
    <mergeCell ref="C87:H87"/>
    <mergeCell ref="A88:H88"/>
    <mergeCell ref="A89:B89"/>
    <mergeCell ref="C89:H89"/>
    <mergeCell ref="A84:B84"/>
    <mergeCell ref="C84:H84"/>
    <mergeCell ref="A85:B85"/>
    <mergeCell ref="C85:H85"/>
    <mergeCell ref="A86:B86"/>
    <mergeCell ref="C86:H86"/>
    <mergeCell ref="A99:B99"/>
    <mergeCell ref="C99:H99"/>
    <mergeCell ref="A100:B100"/>
    <mergeCell ref="C100:H100"/>
    <mergeCell ref="A101:B101"/>
    <mergeCell ref="C101:H101"/>
    <mergeCell ref="A96:B96"/>
    <mergeCell ref="C96:H96"/>
    <mergeCell ref="A97:B97"/>
    <mergeCell ref="C97:H97"/>
    <mergeCell ref="A98:B98"/>
    <mergeCell ref="C98:H98"/>
    <mergeCell ref="A93:B93"/>
    <mergeCell ref="C93:H93"/>
    <mergeCell ref="A94:B94"/>
    <mergeCell ref="C94:H94"/>
    <mergeCell ref="A95:B95"/>
    <mergeCell ref="C95:H95"/>
    <mergeCell ref="A108:B108"/>
    <mergeCell ref="C108:H108"/>
    <mergeCell ref="A109:B109"/>
    <mergeCell ref="C109:H109"/>
    <mergeCell ref="A110:H110"/>
    <mergeCell ref="A105:B105"/>
    <mergeCell ref="C105:H105"/>
    <mergeCell ref="A106:B106"/>
    <mergeCell ref="C106:H106"/>
    <mergeCell ref="A107:B107"/>
    <mergeCell ref="C107:H107"/>
    <mergeCell ref="A102:B102"/>
    <mergeCell ref="C102:H102"/>
    <mergeCell ref="A103:B103"/>
    <mergeCell ref="C103:H103"/>
    <mergeCell ref="A104:B104"/>
    <mergeCell ref="C104:H104"/>
    <mergeCell ref="A117:B117"/>
    <mergeCell ref="C117:H117"/>
    <mergeCell ref="A118:B118"/>
    <mergeCell ref="C118:H118"/>
    <mergeCell ref="A119:B119"/>
    <mergeCell ref="C119:H119"/>
    <mergeCell ref="A114:B114"/>
    <mergeCell ref="C114:H114"/>
    <mergeCell ref="A115:B115"/>
    <mergeCell ref="C115:H115"/>
    <mergeCell ref="A116:B116"/>
    <mergeCell ref="C116:H116"/>
    <mergeCell ref="A111:B111"/>
    <mergeCell ref="C111:H111"/>
    <mergeCell ref="A112:B112"/>
    <mergeCell ref="C112:H112"/>
    <mergeCell ref="A113:B113"/>
    <mergeCell ref="C113:H113"/>
    <mergeCell ref="A126:B126"/>
    <mergeCell ref="C126:H126"/>
    <mergeCell ref="A127:B127"/>
    <mergeCell ref="C127:H127"/>
    <mergeCell ref="A128:B128"/>
    <mergeCell ref="C128:H128"/>
    <mergeCell ref="A123:B123"/>
    <mergeCell ref="C123:H123"/>
    <mergeCell ref="A124:B124"/>
    <mergeCell ref="C124:H124"/>
    <mergeCell ref="A125:B125"/>
    <mergeCell ref="C125:H125"/>
    <mergeCell ref="A120:B120"/>
    <mergeCell ref="C120:H120"/>
    <mergeCell ref="A121:B121"/>
    <mergeCell ref="C121:H121"/>
    <mergeCell ref="A122:B122"/>
    <mergeCell ref="C122:H122"/>
    <mergeCell ref="A138:H138"/>
    <mergeCell ref="A139:B139"/>
    <mergeCell ref="C139:H139"/>
    <mergeCell ref="A140:B140"/>
    <mergeCell ref="C140:H140"/>
    <mergeCell ref="A135:B135"/>
    <mergeCell ref="C135:H135"/>
    <mergeCell ref="A136:B136"/>
    <mergeCell ref="C136:H136"/>
    <mergeCell ref="A137:B137"/>
    <mergeCell ref="C137:H137"/>
    <mergeCell ref="A132:H132"/>
    <mergeCell ref="A133:B133"/>
    <mergeCell ref="C133:H133"/>
    <mergeCell ref="A134:B134"/>
    <mergeCell ref="C134:H134"/>
    <mergeCell ref="A129:B129"/>
    <mergeCell ref="C129:H129"/>
    <mergeCell ref="A130:B130"/>
    <mergeCell ref="C130:H130"/>
    <mergeCell ref="A131:B131"/>
    <mergeCell ref="C131:H131"/>
    <mergeCell ref="C150:H150"/>
    <mergeCell ref="A151:B151"/>
    <mergeCell ref="C151:H151"/>
    <mergeCell ref="A152:B152"/>
    <mergeCell ref="C152:H152"/>
    <mergeCell ref="A147:B147"/>
    <mergeCell ref="C147:H147"/>
    <mergeCell ref="C148:H148"/>
    <mergeCell ref="A149:B149"/>
    <mergeCell ref="C149:H149"/>
    <mergeCell ref="A144:B144"/>
    <mergeCell ref="C144:H144"/>
    <mergeCell ref="A145:B145"/>
    <mergeCell ref="C145:H145"/>
    <mergeCell ref="C146:H146"/>
    <mergeCell ref="A141:B141"/>
    <mergeCell ref="C141:H141"/>
    <mergeCell ref="A142:B142"/>
    <mergeCell ref="C142:H142"/>
    <mergeCell ref="A143:B143"/>
    <mergeCell ref="C143:H143"/>
    <mergeCell ref="A160:B160"/>
    <mergeCell ref="C160:H160"/>
    <mergeCell ref="A161:B161"/>
    <mergeCell ref="C161:H161"/>
    <mergeCell ref="A162:B162"/>
    <mergeCell ref="C162:H162"/>
    <mergeCell ref="C156:H156"/>
    <mergeCell ref="A157:B157"/>
    <mergeCell ref="C157:H157"/>
    <mergeCell ref="A158:H158"/>
    <mergeCell ref="A159:B159"/>
    <mergeCell ref="C159:H159"/>
    <mergeCell ref="A153:B153"/>
    <mergeCell ref="C153:H153"/>
    <mergeCell ref="A154:B154"/>
    <mergeCell ref="C154:H154"/>
    <mergeCell ref="A155:B155"/>
    <mergeCell ref="C155:H155"/>
    <mergeCell ref="A169:B169"/>
    <mergeCell ref="C169:H169"/>
    <mergeCell ref="A170:B170"/>
    <mergeCell ref="C170:H170"/>
    <mergeCell ref="A171:B171"/>
    <mergeCell ref="C171:H171"/>
    <mergeCell ref="A166:B166"/>
    <mergeCell ref="C166:H166"/>
    <mergeCell ref="A167:B167"/>
    <mergeCell ref="C167:H167"/>
    <mergeCell ref="A168:B168"/>
    <mergeCell ref="C168:H168"/>
    <mergeCell ref="A163:B163"/>
    <mergeCell ref="C163:H163"/>
    <mergeCell ref="A164:B164"/>
    <mergeCell ref="C164:H164"/>
    <mergeCell ref="A165:B165"/>
    <mergeCell ref="C165:H165"/>
    <mergeCell ref="A178:B178"/>
    <mergeCell ref="C178:H178"/>
    <mergeCell ref="A179:B179"/>
    <mergeCell ref="C179:H179"/>
    <mergeCell ref="A180:B180"/>
    <mergeCell ref="C180:H180"/>
    <mergeCell ref="A175:B175"/>
    <mergeCell ref="C175:H175"/>
    <mergeCell ref="A176:B176"/>
    <mergeCell ref="C176:H176"/>
    <mergeCell ref="A177:B177"/>
    <mergeCell ref="C177:H177"/>
    <mergeCell ref="A172:B172"/>
    <mergeCell ref="C172:H172"/>
    <mergeCell ref="A173:H173"/>
    <mergeCell ref="A174:B174"/>
    <mergeCell ref="C174:H174"/>
    <mergeCell ref="A187:B187"/>
    <mergeCell ref="C187:H187"/>
    <mergeCell ref="A188:B188"/>
    <mergeCell ref="C188:H188"/>
    <mergeCell ref="A189:B189"/>
    <mergeCell ref="C189:H189"/>
    <mergeCell ref="A184:B184"/>
    <mergeCell ref="C184:H184"/>
    <mergeCell ref="A185:B185"/>
    <mergeCell ref="C185:H185"/>
    <mergeCell ref="A186:B186"/>
    <mergeCell ref="C186:H186"/>
    <mergeCell ref="A181:B181"/>
    <mergeCell ref="C181:H181"/>
    <mergeCell ref="A182:B182"/>
    <mergeCell ref="C182:H182"/>
    <mergeCell ref="A183:B183"/>
    <mergeCell ref="C183:H183"/>
    <mergeCell ref="A196:B196"/>
    <mergeCell ref="C196:H196"/>
    <mergeCell ref="A197:B197"/>
    <mergeCell ref="C197:H197"/>
    <mergeCell ref="A198:B198"/>
    <mergeCell ref="C198:H198"/>
    <mergeCell ref="A193:B193"/>
    <mergeCell ref="C193:H193"/>
    <mergeCell ref="A194:B194"/>
    <mergeCell ref="C194:H194"/>
    <mergeCell ref="A195:B195"/>
    <mergeCell ref="C195:H195"/>
    <mergeCell ref="A190:B190"/>
    <mergeCell ref="C190:H190"/>
    <mergeCell ref="A191:B191"/>
    <mergeCell ref="C191:H191"/>
    <mergeCell ref="A192:B192"/>
    <mergeCell ref="C192:H192"/>
    <mergeCell ref="A209:B209"/>
    <mergeCell ref="C209:H209"/>
    <mergeCell ref="A210:B210"/>
    <mergeCell ref="C210:H210"/>
    <mergeCell ref="A205:B205"/>
    <mergeCell ref="C205:H205"/>
    <mergeCell ref="A206:H206"/>
    <mergeCell ref="A207:B207"/>
    <mergeCell ref="C207:H207"/>
    <mergeCell ref="A202:B202"/>
    <mergeCell ref="C202:H202"/>
    <mergeCell ref="A203:B203"/>
    <mergeCell ref="C203:H203"/>
    <mergeCell ref="A204:B204"/>
    <mergeCell ref="C204:H204"/>
    <mergeCell ref="A199:B199"/>
    <mergeCell ref="C199:H199"/>
    <mergeCell ref="A200:B200"/>
    <mergeCell ref="C200:H200"/>
    <mergeCell ref="A201:B201"/>
    <mergeCell ref="C201:H201"/>
    <mergeCell ref="N24:O24"/>
    <mergeCell ref="N25:O25"/>
    <mergeCell ref="N26:O26"/>
    <mergeCell ref="A217:B217"/>
    <mergeCell ref="C217:H217"/>
    <mergeCell ref="A218:B218"/>
    <mergeCell ref="C218:H218"/>
    <mergeCell ref="N6:O8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A214:B214"/>
    <mergeCell ref="C214:H214"/>
    <mergeCell ref="A215:B215"/>
    <mergeCell ref="C215:H215"/>
    <mergeCell ref="A216:H216"/>
    <mergeCell ref="A211:B211"/>
    <mergeCell ref="A212:B212"/>
    <mergeCell ref="C212:H212"/>
    <mergeCell ref="A213:B213"/>
    <mergeCell ref="C213:H213"/>
    <mergeCell ref="A208:H208"/>
    <mergeCell ref="N42:O42"/>
    <mergeCell ref="N43:O43"/>
    <mergeCell ref="N44:O44"/>
    <mergeCell ref="N45:O45"/>
    <mergeCell ref="N46:O46"/>
    <mergeCell ref="N37:O37"/>
    <mergeCell ref="N38:O38"/>
    <mergeCell ref="N39:O39"/>
    <mergeCell ref="N40:O40"/>
    <mergeCell ref="N41:O41"/>
    <mergeCell ref="N32:O32"/>
    <mergeCell ref="N33:O33"/>
    <mergeCell ref="N34:O34"/>
    <mergeCell ref="N35:O35"/>
    <mergeCell ref="N36:O36"/>
    <mergeCell ref="N27:O27"/>
    <mergeCell ref="N28:O28"/>
    <mergeCell ref="N29:O29"/>
    <mergeCell ref="N30:O30"/>
    <mergeCell ref="N31:O31"/>
    <mergeCell ref="N62:O62"/>
    <mergeCell ref="N63:O63"/>
    <mergeCell ref="N64:O64"/>
    <mergeCell ref="N65:O65"/>
    <mergeCell ref="N66:O66"/>
    <mergeCell ref="N57:O57"/>
    <mergeCell ref="N58:O58"/>
    <mergeCell ref="N59:O59"/>
    <mergeCell ref="N60:O60"/>
    <mergeCell ref="N61:O61"/>
    <mergeCell ref="N52:O52"/>
    <mergeCell ref="N53:O53"/>
    <mergeCell ref="N54:O54"/>
    <mergeCell ref="N55:O55"/>
    <mergeCell ref="N56:O56"/>
    <mergeCell ref="N47:O47"/>
    <mergeCell ref="N48:O48"/>
    <mergeCell ref="N49:O49"/>
    <mergeCell ref="N50:O50"/>
    <mergeCell ref="N51:O51"/>
    <mergeCell ref="N82:O82"/>
    <mergeCell ref="N83:O83"/>
    <mergeCell ref="N84:O84"/>
    <mergeCell ref="N85:O85"/>
    <mergeCell ref="N86:O86"/>
    <mergeCell ref="N77:O77"/>
    <mergeCell ref="N78:O78"/>
    <mergeCell ref="N79:O79"/>
    <mergeCell ref="N80:O80"/>
    <mergeCell ref="N81:O81"/>
    <mergeCell ref="N72:O72"/>
    <mergeCell ref="N73:O73"/>
    <mergeCell ref="N74:O74"/>
    <mergeCell ref="N75:O75"/>
    <mergeCell ref="N76:O76"/>
    <mergeCell ref="N67:O67"/>
    <mergeCell ref="N68:O68"/>
    <mergeCell ref="N69:O69"/>
    <mergeCell ref="N70:O70"/>
    <mergeCell ref="N71:O71"/>
    <mergeCell ref="N102:O102"/>
    <mergeCell ref="N103:O103"/>
    <mergeCell ref="N104:O104"/>
    <mergeCell ref="N105:O105"/>
    <mergeCell ref="N106:O106"/>
    <mergeCell ref="N97:O97"/>
    <mergeCell ref="N98:O98"/>
    <mergeCell ref="N99:O99"/>
    <mergeCell ref="N100:O100"/>
    <mergeCell ref="N101:O101"/>
    <mergeCell ref="N92:O92"/>
    <mergeCell ref="N93:O93"/>
    <mergeCell ref="N94:O94"/>
    <mergeCell ref="N95:O95"/>
    <mergeCell ref="N96:O96"/>
    <mergeCell ref="N87:O87"/>
    <mergeCell ref="N88:O88"/>
    <mergeCell ref="N89:O89"/>
    <mergeCell ref="N90:O90"/>
    <mergeCell ref="N91:O91"/>
    <mergeCell ref="N122:O122"/>
    <mergeCell ref="N123:O123"/>
    <mergeCell ref="N124:O124"/>
    <mergeCell ref="N125:O125"/>
    <mergeCell ref="N126:O126"/>
    <mergeCell ref="N117:O117"/>
    <mergeCell ref="N118:O118"/>
    <mergeCell ref="N119:O119"/>
    <mergeCell ref="N120:O120"/>
    <mergeCell ref="N121:O121"/>
    <mergeCell ref="N112:O112"/>
    <mergeCell ref="N113:O113"/>
    <mergeCell ref="N114:O114"/>
    <mergeCell ref="N115:O115"/>
    <mergeCell ref="N116:O116"/>
    <mergeCell ref="N107:O107"/>
    <mergeCell ref="N108:O108"/>
    <mergeCell ref="N109:O109"/>
    <mergeCell ref="N110:O110"/>
    <mergeCell ref="N111:O111"/>
    <mergeCell ref="N142:O142"/>
    <mergeCell ref="N143:O143"/>
    <mergeCell ref="N144:O144"/>
    <mergeCell ref="N145:O145"/>
    <mergeCell ref="N146:O146"/>
    <mergeCell ref="N137:O137"/>
    <mergeCell ref="N138:O138"/>
    <mergeCell ref="N139:O139"/>
    <mergeCell ref="N140:O140"/>
    <mergeCell ref="N141:O141"/>
    <mergeCell ref="N132:O132"/>
    <mergeCell ref="N133:O133"/>
    <mergeCell ref="N134:O134"/>
    <mergeCell ref="N135:O135"/>
    <mergeCell ref="N136:O136"/>
    <mergeCell ref="N127:O127"/>
    <mergeCell ref="N128:O128"/>
    <mergeCell ref="N129:O129"/>
    <mergeCell ref="N130:O130"/>
    <mergeCell ref="N131:O131"/>
    <mergeCell ref="N162:O162"/>
    <mergeCell ref="N163:O163"/>
    <mergeCell ref="N164:O164"/>
    <mergeCell ref="N165:O165"/>
    <mergeCell ref="N166:O166"/>
    <mergeCell ref="N157:O157"/>
    <mergeCell ref="N158:O158"/>
    <mergeCell ref="N159:O159"/>
    <mergeCell ref="N160:O160"/>
    <mergeCell ref="N161:O161"/>
    <mergeCell ref="N152:O152"/>
    <mergeCell ref="N153:O153"/>
    <mergeCell ref="N154:O154"/>
    <mergeCell ref="N155:O155"/>
    <mergeCell ref="N156:O156"/>
    <mergeCell ref="N147:O147"/>
    <mergeCell ref="N148:O148"/>
    <mergeCell ref="N149:O149"/>
    <mergeCell ref="N150:O150"/>
    <mergeCell ref="N151:O151"/>
    <mergeCell ref="N182:O182"/>
    <mergeCell ref="N183:O183"/>
    <mergeCell ref="N184:O184"/>
    <mergeCell ref="N185:O185"/>
    <mergeCell ref="N186:O186"/>
    <mergeCell ref="N177:O177"/>
    <mergeCell ref="N178:O178"/>
    <mergeCell ref="N179:O179"/>
    <mergeCell ref="N180:O180"/>
    <mergeCell ref="N181:O181"/>
    <mergeCell ref="N172:O172"/>
    <mergeCell ref="N173:O173"/>
    <mergeCell ref="N174:O174"/>
    <mergeCell ref="N175:O175"/>
    <mergeCell ref="N176:O176"/>
    <mergeCell ref="N167:O167"/>
    <mergeCell ref="N168:O168"/>
    <mergeCell ref="N169:O169"/>
    <mergeCell ref="N170:O170"/>
    <mergeCell ref="N171:O171"/>
    <mergeCell ref="N202:O202"/>
    <mergeCell ref="N203:O203"/>
    <mergeCell ref="N204:O204"/>
    <mergeCell ref="N205:O205"/>
    <mergeCell ref="N206:O206"/>
    <mergeCell ref="N197:O197"/>
    <mergeCell ref="N198:O198"/>
    <mergeCell ref="N199:O199"/>
    <mergeCell ref="N200:O200"/>
    <mergeCell ref="N201:O201"/>
    <mergeCell ref="N192:O192"/>
    <mergeCell ref="N193:O193"/>
    <mergeCell ref="N194:O194"/>
    <mergeCell ref="N195:O195"/>
    <mergeCell ref="N196:O196"/>
    <mergeCell ref="N187:O187"/>
    <mergeCell ref="N188:O188"/>
    <mergeCell ref="N189:O189"/>
    <mergeCell ref="N190:O190"/>
    <mergeCell ref="N191:O191"/>
    <mergeCell ref="J15:K15"/>
    <mergeCell ref="L15:M15"/>
    <mergeCell ref="J16:K16"/>
    <mergeCell ref="L16:M16"/>
    <mergeCell ref="J29:K29"/>
    <mergeCell ref="L29:M29"/>
    <mergeCell ref="J30:K30"/>
    <mergeCell ref="L30:M30"/>
    <mergeCell ref="J31:K31"/>
    <mergeCell ref="L31:M31"/>
    <mergeCell ref="J26:K26"/>
    <mergeCell ref="L26:M26"/>
    <mergeCell ref="J27:K27"/>
    <mergeCell ref="L27:M27"/>
    <mergeCell ref="J28:K28"/>
    <mergeCell ref="L28:M28"/>
    <mergeCell ref="J23:K23"/>
    <mergeCell ref="L23:M23"/>
    <mergeCell ref="J24:K24"/>
    <mergeCell ref="L24:M24"/>
    <mergeCell ref="J25:K25"/>
    <mergeCell ref="L25:M25"/>
    <mergeCell ref="J38:K38"/>
    <mergeCell ref="L38:M38"/>
    <mergeCell ref="J39:K39"/>
    <mergeCell ref="L39:M39"/>
    <mergeCell ref="J40:K40"/>
    <mergeCell ref="L40:M40"/>
    <mergeCell ref="J35:K35"/>
    <mergeCell ref="L35:M35"/>
    <mergeCell ref="J36:K36"/>
    <mergeCell ref="L36:M36"/>
    <mergeCell ref="J37:K37"/>
    <mergeCell ref="L37:M37"/>
    <mergeCell ref="J32:K32"/>
    <mergeCell ref="L32:M32"/>
    <mergeCell ref="J33:K33"/>
    <mergeCell ref="L33:M33"/>
    <mergeCell ref="J34:K34"/>
    <mergeCell ref="L34:M34"/>
    <mergeCell ref="J47:K47"/>
    <mergeCell ref="L47:M47"/>
    <mergeCell ref="J48:K48"/>
    <mergeCell ref="L48:M48"/>
    <mergeCell ref="J49:K49"/>
    <mergeCell ref="L49:M49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56:K56"/>
    <mergeCell ref="L56:M56"/>
    <mergeCell ref="J57:K57"/>
    <mergeCell ref="L57:M57"/>
    <mergeCell ref="J58:K58"/>
    <mergeCell ref="L58:M58"/>
    <mergeCell ref="J53:K53"/>
    <mergeCell ref="L53:M53"/>
    <mergeCell ref="J54:K54"/>
    <mergeCell ref="L54:M54"/>
    <mergeCell ref="J55:K55"/>
    <mergeCell ref="L55:M55"/>
    <mergeCell ref="J50:K50"/>
    <mergeCell ref="L50:M50"/>
    <mergeCell ref="J51:K51"/>
    <mergeCell ref="L51:M51"/>
    <mergeCell ref="J52:K52"/>
    <mergeCell ref="L52:M52"/>
    <mergeCell ref="J65:K65"/>
    <mergeCell ref="L65:M65"/>
    <mergeCell ref="J66:K66"/>
    <mergeCell ref="L66:M66"/>
    <mergeCell ref="J67:K67"/>
    <mergeCell ref="L67:M67"/>
    <mergeCell ref="J62:K62"/>
    <mergeCell ref="L62:M62"/>
    <mergeCell ref="J63:K63"/>
    <mergeCell ref="L63:M63"/>
    <mergeCell ref="J64:K64"/>
    <mergeCell ref="L64:M64"/>
    <mergeCell ref="J59:K59"/>
    <mergeCell ref="L59:M59"/>
    <mergeCell ref="J60:K60"/>
    <mergeCell ref="L60:M60"/>
    <mergeCell ref="J61:K61"/>
    <mergeCell ref="L61:M61"/>
    <mergeCell ref="J74:K74"/>
    <mergeCell ref="L74:M74"/>
    <mergeCell ref="J75:K75"/>
    <mergeCell ref="L75:M75"/>
    <mergeCell ref="J76:K76"/>
    <mergeCell ref="L76:M76"/>
    <mergeCell ref="J71:K71"/>
    <mergeCell ref="L71:M71"/>
    <mergeCell ref="J72:K72"/>
    <mergeCell ref="L72:M72"/>
    <mergeCell ref="J73:K73"/>
    <mergeCell ref="L73:M73"/>
    <mergeCell ref="J68:K68"/>
    <mergeCell ref="L68:M68"/>
    <mergeCell ref="J69:K69"/>
    <mergeCell ref="L69:M69"/>
    <mergeCell ref="J70:K70"/>
    <mergeCell ref="L70:M70"/>
    <mergeCell ref="J83:K83"/>
    <mergeCell ref="L83:M83"/>
    <mergeCell ref="J84:K84"/>
    <mergeCell ref="L84:M84"/>
    <mergeCell ref="J85:K85"/>
    <mergeCell ref="L85:M85"/>
    <mergeCell ref="J80:K80"/>
    <mergeCell ref="L80:M80"/>
    <mergeCell ref="J81:K81"/>
    <mergeCell ref="L81:M81"/>
    <mergeCell ref="J82:K82"/>
    <mergeCell ref="L82:M82"/>
    <mergeCell ref="J77:K77"/>
    <mergeCell ref="L77:M77"/>
    <mergeCell ref="J78:K78"/>
    <mergeCell ref="L78:M78"/>
    <mergeCell ref="J79:K79"/>
    <mergeCell ref="L79:M79"/>
    <mergeCell ref="J92:K92"/>
    <mergeCell ref="L92:M92"/>
    <mergeCell ref="J93:K93"/>
    <mergeCell ref="L93:M93"/>
    <mergeCell ref="J94:K94"/>
    <mergeCell ref="L94:M94"/>
    <mergeCell ref="J89:K89"/>
    <mergeCell ref="L89:M89"/>
    <mergeCell ref="J90:K90"/>
    <mergeCell ref="L90:M90"/>
    <mergeCell ref="J91:K91"/>
    <mergeCell ref="L91:M91"/>
    <mergeCell ref="J86:K86"/>
    <mergeCell ref="L86:M86"/>
    <mergeCell ref="J87:K87"/>
    <mergeCell ref="L87:M87"/>
    <mergeCell ref="J88:K88"/>
    <mergeCell ref="L88:M88"/>
    <mergeCell ref="J101:K101"/>
    <mergeCell ref="L101:M101"/>
    <mergeCell ref="J102:K102"/>
    <mergeCell ref="L102:M102"/>
    <mergeCell ref="J103:K103"/>
    <mergeCell ref="L103:M103"/>
    <mergeCell ref="J98:K98"/>
    <mergeCell ref="L98:M98"/>
    <mergeCell ref="J99:K99"/>
    <mergeCell ref="L99:M99"/>
    <mergeCell ref="J100:K100"/>
    <mergeCell ref="L100:M100"/>
    <mergeCell ref="J95:K95"/>
    <mergeCell ref="L95:M95"/>
    <mergeCell ref="J96:K96"/>
    <mergeCell ref="L96:M96"/>
    <mergeCell ref="J97:K97"/>
    <mergeCell ref="L97:M97"/>
    <mergeCell ref="J110:K110"/>
    <mergeCell ref="L110:M110"/>
    <mergeCell ref="J111:K111"/>
    <mergeCell ref="L111:M111"/>
    <mergeCell ref="J112:K112"/>
    <mergeCell ref="L112:M112"/>
    <mergeCell ref="J107:K107"/>
    <mergeCell ref="L107:M107"/>
    <mergeCell ref="J108:K108"/>
    <mergeCell ref="L108:M108"/>
    <mergeCell ref="J109:K109"/>
    <mergeCell ref="L109:M109"/>
    <mergeCell ref="J104:K104"/>
    <mergeCell ref="L104:M104"/>
    <mergeCell ref="J105:K105"/>
    <mergeCell ref="L105:M105"/>
    <mergeCell ref="J106:K106"/>
    <mergeCell ref="L106:M106"/>
    <mergeCell ref="J119:K119"/>
    <mergeCell ref="L119:M119"/>
    <mergeCell ref="J120:K120"/>
    <mergeCell ref="L120:M120"/>
    <mergeCell ref="J121:K121"/>
    <mergeCell ref="L121:M121"/>
    <mergeCell ref="J116:K116"/>
    <mergeCell ref="L116:M116"/>
    <mergeCell ref="J117:K117"/>
    <mergeCell ref="L117:M117"/>
    <mergeCell ref="J118:K118"/>
    <mergeCell ref="L118:M118"/>
    <mergeCell ref="J113:K113"/>
    <mergeCell ref="L113:M113"/>
    <mergeCell ref="J114:K114"/>
    <mergeCell ref="L114:M114"/>
    <mergeCell ref="J115:K115"/>
    <mergeCell ref="L115:M115"/>
    <mergeCell ref="J128:K128"/>
    <mergeCell ref="L128:M128"/>
    <mergeCell ref="J129:K129"/>
    <mergeCell ref="L129:M129"/>
    <mergeCell ref="J130:K130"/>
    <mergeCell ref="L130:M130"/>
    <mergeCell ref="J125:K125"/>
    <mergeCell ref="L125:M125"/>
    <mergeCell ref="J126:K126"/>
    <mergeCell ref="L126:M126"/>
    <mergeCell ref="J127:K127"/>
    <mergeCell ref="L127:M127"/>
    <mergeCell ref="J122:K122"/>
    <mergeCell ref="L122:M122"/>
    <mergeCell ref="J123:K123"/>
    <mergeCell ref="L123:M123"/>
    <mergeCell ref="J124:K124"/>
    <mergeCell ref="L124:M124"/>
    <mergeCell ref="J137:K137"/>
    <mergeCell ref="L137:M137"/>
    <mergeCell ref="J138:K138"/>
    <mergeCell ref="L138:M138"/>
    <mergeCell ref="J139:K139"/>
    <mergeCell ref="L139:M139"/>
    <mergeCell ref="J134:K134"/>
    <mergeCell ref="L134:M134"/>
    <mergeCell ref="J135:K135"/>
    <mergeCell ref="L135:M135"/>
    <mergeCell ref="J136:K136"/>
    <mergeCell ref="L136:M136"/>
    <mergeCell ref="J131:K131"/>
    <mergeCell ref="L131:M131"/>
    <mergeCell ref="J132:K132"/>
    <mergeCell ref="L132:M132"/>
    <mergeCell ref="J133:K133"/>
    <mergeCell ref="L133:M133"/>
    <mergeCell ref="J146:K146"/>
    <mergeCell ref="L146:M146"/>
    <mergeCell ref="J147:K147"/>
    <mergeCell ref="L147:M147"/>
    <mergeCell ref="J148:K148"/>
    <mergeCell ref="L148:M148"/>
    <mergeCell ref="J143:K143"/>
    <mergeCell ref="L143:M143"/>
    <mergeCell ref="J144:K144"/>
    <mergeCell ref="L144:M144"/>
    <mergeCell ref="J145:K145"/>
    <mergeCell ref="L145:M145"/>
    <mergeCell ref="J140:K140"/>
    <mergeCell ref="L140:M140"/>
    <mergeCell ref="J141:K141"/>
    <mergeCell ref="L141:M141"/>
    <mergeCell ref="J142:K142"/>
    <mergeCell ref="L142:M142"/>
    <mergeCell ref="J155:K155"/>
    <mergeCell ref="L155:M155"/>
    <mergeCell ref="J156:K156"/>
    <mergeCell ref="L156:M156"/>
    <mergeCell ref="J157:K157"/>
    <mergeCell ref="L157:M157"/>
    <mergeCell ref="J152:K152"/>
    <mergeCell ref="L152:M152"/>
    <mergeCell ref="J153:K153"/>
    <mergeCell ref="L153:M153"/>
    <mergeCell ref="J154:K154"/>
    <mergeCell ref="L154:M154"/>
    <mergeCell ref="J149:K149"/>
    <mergeCell ref="L149:M149"/>
    <mergeCell ref="J150:K150"/>
    <mergeCell ref="L150:M150"/>
    <mergeCell ref="J151:K151"/>
    <mergeCell ref="L151:M151"/>
    <mergeCell ref="J164:K164"/>
    <mergeCell ref="L164:M164"/>
    <mergeCell ref="J165:K165"/>
    <mergeCell ref="L165:M165"/>
    <mergeCell ref="J166:K166"/>
    <mergeCell ref="L166:M166"/>
    <mergeCell ref="J161:K161"/>
    <mergeCell ref="L161:M161"/>
    <mergeCell ref="J162:K162"/>
    <mergeCell ref="L162:M162"/>
    <mergeCell ref="J163:K163"/>
    <mergeCell ref="L163:M163"/>
    <mergeCell ref="J158:K158"/>
    <mergeCell ref="L158:M158"/>
    <mergeCell ref="J159:K159"/>
    <mergeCell ref="L159:M159"/>
    <mergeCell ref="J160:K160"/>
    <mergeCell ref="L160:M160"/>
    <mergeCell ref="J173:K173"/>
    <mergeCell ref="L173:M173"/>
    <mergeCell ref="J174:K174"/>
    <mergeCell ref="L174:M174"/>
    <mergeCell ref="J175:K175"/>
    <mergeCell ref="L175:M175"/>
    <mergeCell ref="J170:K170"/>
    <mergeCell ref="L170:M170"/>
    <mergeCell ref="J171:K171"/>
    <mergeCell ref="L171:M171"/>
    <mergeCell ref="J172:K172"/>
    <mergeCell ref="L172:M172"/>
    <mergeCell ref="J167:K167"/>
    <mergeCell ref="L167:M167"/>
    <mergeCell ref="J168:K168"/>
    <mergeCell ref="L168:M168"/>
    <mergeCell ref="J169:K169"/>
    <mergeCell ref="L169:M169"/>
    <mergeCell ref="J182:K182"/>
    <mergeCell ref="L182:M182"/>
    <mergeCell ref="J183:K183"/>
    <mergeCell ref="L183:M183"/>
    <mergeCell ref="J184:K184"/>
    <mergeCell ref="L184:M184"/>
    <mergeCell ref="J179:K179"/>
    <mergeCell ref="L179:M179"/>
    <mergeCell ref="J180:K180"/>
    <mergeCell ref="L180:M180"/>
    <mergeCell ref="J181:K181"/>
    <mergeCell ref="L181:M181"/>
    <mergeCell ref="J176:K176"/>
    <mergeCell ref="L176:M176"/>
    <mergeCell ref="J177:K177"/>
    <mergeCell ref="L177:M177"/>
    <mergeCell ref="J178:K178"/>
    <mergeCell ref="L178:M178"/>
    <mergeCell ref="J191:K191"/>
    <mergeCell ref="L191:M191"/>
    <mergeCell ref="J192:K192"/>
    <mergeCell ref="L192:M192"/>
    <mergeCell ref="J193:K193"/>
    <mergeCell ref="L193:M193"/>
    <mergeCell ref="J188:K188"/>
    <mergeCell ref="L188:M188"/>
    <mergeCell ref="J189:K189"/>
    <mergeCell ref="L189:M189"/>
    <mergeCell ref="J190:K190"/>
    <mergeCell ref="L190:M190"/>
    <mergeCell ref="J185:K185"/>
    <mergeCell ref="L185:M185"/>
    <mergeCell ref="J186:K186"/>
    <mergeCell ref="L186:M186"/>
    <mergeCell ref="J187:K187"/>
    <mergeCell ref="L187:M187"/>
    <mergeCell ref="J200:K200"/>
    <mergeCell ref="L200:M200"/>
    <mergeCell ref="J201:K201"/>
    <mergeCell ref="L201:M201"/>
    <mergeCell ref="J202:K202"/>
    <mergeCell ref="L202:M202"/>
    <mergeCell ref="J197:K197"/>
    <mergeCell ref="L197:M197"/>
    <mergeCell ref="J198:K198"/>
    <mergeCell ref="L198:M198"/>
    <mergeCell ref="J199:K199"/>
    <mergeCell ref="L199:M199"/>
    <mergeCell ref="J194:K194"/>
    <mergeCell ref="L194:M194"/>
    <mergeCell ref="J195:K195"/>
    <mergeCell ref="L195:M195"/>
    <mergeCell ref="J196:K196"/>
    <mergeCell ref="L196:M196"/>
    <mergeCell ref="C211:H211"/>
    <mergeCell ref="J206:K206"/>
    <mergeCell ref="L206:M206"/>
    <mergeCell ref="J207:K207"/>
    <mergeCell ref="L207:M207"/>
    <mergeCell ref="J208:K208"/>
    <mergeCell ref="L208:M208"/>
    <mergeCell ref="J203:K203"/>
    <mergeCell ref="L203:M203"/>
    <mergeCell ref="J204:K204"/>
    <mergeCell ref="L204:M204"/>
    <mergeCell ref="J205:K205"/>
    <mergeCell ref="L205:M205"/>
    <mergeCell ref="N207:O207"/>
    <mergeCell ref="N208:O208"/>
    <mergeCell ref="N209:O209"/>
    <mergeCell ref="N210:O210"/>
    <mergeCell ref="N211:O211"/>
    <mergeCell ref="J209:K209"/>
    <mergeCell ref="L209:M209"/>
    <mergeCell ref="J210:K210"/>
    <mergeCell ref="J218:K218"/>
    <mergeCell ref="L218:M218"/>
    <mergeCell ref="J215:K215"/>
    <mergeCell ref="L215:M215"/>
    <mergeCell ref="J216:K216"/>
    <mergeCell ref="L216:M216"/>
    <mergeCell ref="J217:K217"/>
    <mergeCell ref="L217:M217"/>
    <mergeCell ref="L210:M210"/>
    <mergeCell ref="J211:K211"/>
    <mergeCell ref="L211:M211"/>
    <mergeCell ref="N217:O217"/>
    <mergeCell ref="N218:O218"/>
    <mergeCell ref="N212:O212"/>
    <mergeCell ref="N213:O213"/>
    <mergeCell ref="N214:O214"/>
    <mergeCell ref="N215:O215"/>
    <mergeCell ref="N216:O216"/>
    <mergeCell ref="J212:K212"/>
    <mergeCell ref="L212:M212"/>
    <mergeCell ref="J213:K213"/>
    <mergeCell ref="L213:M213"/>
    <mergeCell ref="J214:K214"/>
    <mergeCell ref="L214:M214"/>
  </mergeCells>
  <pageMargins left="0.45" right="0.2" top="0.75" bottom="0.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D64"/>
  <sheetViews>
    <sheetView view="pageBreakPreview" zoomScaleNormal="85" zoomScaleSheetLayoutView="100" workbookViewId="0">
      <selection activeCell="Q41" sqref="Q41"/>
    </sheetView>
  </sheetViews>
  <sheetFormatPr defaultColWidth="8.85546875" defaultRowHeight="14.25"/>
  <cols>
    <col min="1" max="1" width="5.42578125" style="13" customWidth="1"/>
    <col min="2" max="2" width="6.140625" style="13" customWidth="1"/>
    <col min="3" max="3" width="6" style="13" customWidth="1"/>
    <col min="4" max="5" width="3.85546875" style="13" customWidth="1"/>
    <col min="6" max="6" width="3.85546875" style="18" customWidth="1"/>
    <col min="7" max="7" width="3.85546875" style="13" customWidth="1"/>
    <col min="8" max="8" width="3.85546875" style="25" customWidth="1"/>
    <col min="9" max="9" width="3.85546875" style="13" customWidth="1"/>
    <col min="10" max="10" width="3.85546875" style="25" customWidth="1"/>
    <col min="11" max="20" width="7.28515625" style="13" customWidth="1"/>
    <col min="21" max="22" width="7.28515625" style="25" customWidth="1"/>
    <col min="23" max="23" width="24.42578125" style="25" customWidth="1"/>
    <col min="24" max="24" width="4.5703125" style="25" customWidth="1"/>
    <col min="25" max="25" width="7.42578125" style="13" customWidth="1"/>
    <col min="26" max="29" width="7.7109375" style="13" customWidth="1"/>
    <col min="30" max="30" width="7.5703125" style="13" customWidth="1"/>
    <col min="31" max="38" width="7.7109375" style="25" customWidth="1"/>
    <col min="39" max="39" width="18" style="13" customWidth="1"/>
    <col min="40" max="40" width="7.28515625" style="25" customWidth="1"/>
    <col min="41" max="41" width="4.140625" style="13" customWidth="1"/>
    <col min="42" max="43" width="7.42578125" style="25" customWidth="1"/>
    <col min="44" max="55" width="7.42578125" style="13" customWidth="1"/>
    <col min="56" max="16384" width="8.85546875" style="13"/>
  </cols>
  <sheetData>
    <row r="1" spans="1:55" ht="18" customHeight="1">
      <c r="A1" s="675" t="s">
        <v>760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101"/>
      <c r="X1" s="79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ht="18" customHeight="1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101"/>
      <c r="X2" s="43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6" customFormat="1" ht="18" customHeight="1">
      <c r="A3" s="438" t="s">
        <v>182</v>
      </c>
      <c r="B3" s="438"/>
      <c r="C3" s="438"/>
      <c r="D3" s="438"/>
      <c r="E3" s="438"/>
      <c r="F3" s="32"/>
      <c r="G3" s="31"/>
      <c r="H3" s="31"/>
      <c r="I3" s="31"/>
      <c r="J3" s="31"/>
      <c r="K3" s="31"/>
      <c r="L3" s="31"/>
      <c r="M3" s="32"/>
      <c r="N3" s="31"/>
      <c r="O3" s="31"/>
      <c r="P3" s="31"/>
      <c r="Q3" s="31"/>
      <c r="R3" s="31"/>
      <c r="S3" s="31"/>
      <c r="T3" s="31"/>
      <c r="U3" s="31"/>
      <c r="V3" s="86" t="s">
        <v>220</v>
      </c>
      <c r="W3" s="31"/>
      <c r="X3" s="31"/>
      <c r="Y3" s="31"/>
      <c r="Z3" s="31"/>
      <c r="AA3" s="31"/>
      <c r="AB3" s="47"/>
      <c r="AC3" s="47"/>
      <c r="AD3" s="47"/>
      <c r="AE3" s="30"/>
      <c r="AF3" s="30"/>
      <c r="AG3" s="30"/>
      <c r="AH3" s="30"/>
      <c r="AI3" s="30"/>
      <c r="AJ3" s="30"/>
      <c r="AK3" s="30"/>
      <c r="AL3" s="86" t="s">
        <v>220</v>
      </c>
      <c r="AM3" s="31"/>
      <c r="AN3" s="31"/>
      <c r="AO3" s="31"/>
      <c r="AP3" s="31"/>
      <c r="AQ3" s="31"/>
      <c r="AR3" s="31"/>
      <c r="AS3" s="31"/>
      <c r="AT3" s="31"/>
      <c r="AU3" s="31"/>
      <c r="AV3" s="47"/>
      <c r="AW3" s="47"/>
      <c r="AX3" s="47"/>
      <c r="AY3" s="47"/>
      <c r="AZ3" s="47"/>
      <c r="BA3" s="47"/>
      <c r="BB3" s="47"/>
      <c r="BC3" s="86" t="s">
        <v>220</v>
      </c>
    </row>
    <row r="4" spans="1:55" s="4" customFormat="1" ht="18.75" customHeight="1">
      <c r="A4" s="466" t="s">
        <v>70</v>
      </c>
      <c r="B4" s="466"/>
      <c r="C4" s="466"/>
      <c r="D4" s="466"/>
      <c r="E4" s="466"/>
      <c r="F4" s="466" t="s">
        <v>17</v>
      </c>
      <c r="G4" s="467" t="s">
        <v>121</v>
      </c>
      <c r="H4" s="678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2"/>
      <c r="W4" s="485" t="s">
        <v>70</v>
      </c>
      <c r="X4" s="466" t="s">
        <v>17</v>
      </c>
      <c r="Y4" s="451" t="s">
        <v>121</v>
      </c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3"/>
      <c r="AM4" s="485" t="s">
        <v>70</v>
      </c>
      <c r="AN4" s="485"/>
      <c r="AO4" s="466" t="s">
        <v>17</v>
      </c>
      <c r="AP4" s="451" t="s">
        <v>121</v>
      </c>
      <c r="AQ4" s="452"/>
      <c r="AR4" s="452"/>
      <c r="AS4" s="452"/>
      <c r="AT4" s="452"/>
      <c r="AU4" s="452"/>
      <c r="AV4" s="452"/>
      <c r="AW4" s="453"/>
      <c r="AX4" s="470" t="s">
        <v>150</v>
      </c>
      <c r="AY4" s="151"/>
      <c r="AZ4" s="470" t="s">
        <v>122</v>
      </c>
      <c r="BA4" s="151"/>
      <c r="BB4" s="162"/>
      <c r="BC4" s="82"/>
    </row>
    <row r="5" spans="1:55" s="4" customFormat="1" ht="30" customHeight="1">
      <c r="A5" s="466"/>
      <c r="B5" s="466"/>
      <c r="C5" s="466"/>
      <c r="D5" s="466"/>
      <c r="E5" s="466"/>
      <c r="F5" s="466"/>
      <c r="G5" s="469"/>
      <c r="H5" s="679"/>
      <c r="I5" s="470" t="s">
        <v>51</v>
      </c>
      <c r="J5" s="719"/>
      <c r="K5" s="466" t="s">
        <v>50</v>
      </c>
      <c r="L5" s="466"/>
      <c r="M5" s="466" t="s">
        <v>49</v>
      </c>
      <c r="N5" s="466"/>
      <c r="O5" s="466" t="s">
        <v>68</v>
      </c>
      <c r="P5" s="466"/>
      <c r="Q5" s="466" t="s">
        <v>63</v>
      </c>
      <c r="R5" s="466"/>
      <c r="S5" s="466" t="s">
        <v>58</v>
      </c>
      <c r="T5" s="466"/>
      <c r="U5" s="466" t="s">
        <v>52</v>
      </c>
      <c r="V5" s="466"/>
      <c r="W5" s="485"/>
      <c r="X5" s="466"/>
      <c r="Y5" s="466" t="s">
        <v>48</v>
      </c>
      <c r="Z5" s="466"/>
      <c r="AA5" s="466" t="s">
        <v>47</v>
      </c>
      <c r="AB5" s="466"/>
      <c r="AC5" s="466" t="s">
        <v>46</v>
      </c>
      <c r="AD5" s="466"/>
      <c r="AE5" s="466" t="s">
        <v>45</v>
      </c>
      <c r="AF5" s="466"/>
      <c r="AG5" s="466" t="s">
        <v>35</v>
      </c>
      <c r="AH5" s="466"/>
      <c r="AI5" s="466" t="s">
        <v>44</v>
      </c>
      <c r="AJ5" s="466"/>
      <c r="AK5" s="466" t="s">
        <v>42</v>
      </c>
      <c r="AL5" s="466"/>
      <c r="AM5" s="485"/>
      <c r="AN5" s="485"/>
      <c r="AO5" s="466"/>
      <c r="AP5" s="466" t="s">
        <v>43</v>
      </c>
      <c r="AQ5" s="466"/>
      <c r="AR5" s="466" t="s">
        <v>41</v>
      </c>
      <c r="AS5" s="466"/>
      <c r="AT5" s="466" t="s">
        <v>40</v>
      </c>
      <c r="AU5" s="466"/>
      <c r="AV5" s="466" t="s">
        <v>11</v>
      </c>
      <c r="AW5" s="451"/>
      <c r="AX5" s="454"/>
      <c r="AY5" s="720" t="s">
        <v>12</v>
      </c>
      <c r="AZ5" s="471"/>
      <c r="BA5" s="486" t="s">
        <v>12</v>
      </c>
      <c r="BB5" s="470" t="s">
        <v>149</v>
      </c>
      <c r="BC5" s="82"/>
    </row>
    <row r="6" spans="1:55" s="4" customFormat="1" ht="46.5" customHeight="1">
      <c r="A6" s="466"/>
      <c r="B6" s="466"/>
      <c r="C6" s="466"/>
      <c r="D6" s="466"/>
      <c r="E6" s="466"/>
      <c r="F6" s="466"/>
      <c r="G6" s="469"/>
      <c r="H6" s="679"/>
      <c r="I6" s="454"/>
      <c r="J6" s="480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85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85"/>
      <c r="AN6" s="485"/>
      <c r="AO6" s="466"/>
      <c r="AP6" s="466"/>
      <c r="AQ6" s="466"/>
      <c r="AR6" s="466"/>
      <c r="AS6" s="466"/>
      <c r="AT6" s="466"/>
      <c r="AU6" s="466"/>
      <c r="AV6" s="466"/>
      <c r="AW6" s="451"/>
      <c r="AX6" s="454"/>
      <c r="AY6" s="720"/>
      <c r="AZ6" s="471"/>
      <c r="BA6" s="486"/>
      <c r="BB6" s="454"/>
      <c r="BC6" s="486" t="s">
        <v>12</v>
      </c>
    </row>
    <row r="7" spans="1:55" s="4" customFormat="1" ht="18" customHeight="1">
      <c r="A7" s="466"/>
      <c r="B7" s="466"/>
      <c r="C7" s="466"/>
      <c r="D7" s="466"/>
      <c r="E7" s="466"/>
      <c r="F7" s="466"/>
      <c r="G7" s="469"/>
      <c r="H7" s="679"/>
      <c r="I7" s="454"/>
      <c r="J7" s="480"/>
      <c r="K7" s="454" t="s">
        <v>69</v>
      </c>
      <c r="L7" s="160"/>
      <c r="M7" s="454" t="s">
        <v>69</v>
      </c>
      <c r="N7" s="160"/>
      <c r="O7" s="454" t="s">
        <v>69</v>
      </c>
      <c r="P7" s="160"/>
      <c r="Q7" s="454" t="s">
        <v>69</v>
      </c>
      <c r="R7" s="160"/>
      <c r="S7" s="454" t="s">
        <v>69</v>
      </c>
      <c r="T7" s="160"/>
      <c r="U7" s="454" t="s">
        <v>69</v>
      </c>
      <c r="V7" s="160"/>
      <c r="W7" s="485"/>
      <c r="X7" s="466"/>
      <c r="Y7" s="454" t="s">
        <v>69</v>
      </c>
      <c r="Z7" s="151"/>
      <c r="AA7" s="454" t="s">
        <v>69</v>
      </c>
      <c r="AB7" s="151"/>
      <c r="AC7" s="454" t="s">
        <v>69</v>
      </c>
      <c r="AD7" s="151"/>
      <c r="AE7" s="454" t="s">
        <v>69</v>
      </c>
      <c r="AF7" s="151"/>
      <c r="AG7" s="454" t="s">
        <v>69</v>
      </c>
      <c r="AH7" s="151"/>
      <c r="AI7" s="454" t="s">
        <v>69</v>
      </c>
      <c r="AJ7" s="151"/>
      <c r="AK7" s="454" t="s">
        <v>69</v>
      </c>
      <c r="AL7" s="171"/>
      <c r="AM7" s="485"/>
      <c r="AN7" s="485"/>
      <c r="AO7" s="466"/>
      <c r="AP7" s="454" t="s">
        <v>69</v>
      </c>
      <c r="AQ7" s="151"/>
      <c r="AR7" s="454" t="s">
        <v>69</v>
      </c>
      <c r="AS7" s="151"/>
      <c r="AT7" s="454" t="s">
        <v>69</v>
      </c>
      <c r="AU7" s="151"/>
      <c r="AV7" s="454" t="s">
        <v>69</v>
      </c>
      <c r="AW7" s="151"/>
      <c r="AX7" s="454"/>
      <c r="AY7" s="720"/>
      <c r="AZ7" s="471"/>
      <c r="BA7" s="486"/>
      <c r="BB7" s="454"/>
      <c r="BC7" s="486"/>
    </row>
    <row r="8" spans="1:55" s="24" customFormat="1" ht="43.5" customHeight="1">
      <c r="A8" s="466"/>
      <c r="B8" s="466"/>
      <c r="C8" s="466"/>
      <c r="D8" s="466"/>
      <c r="E8" s="466"/>
      <c r="F8" s="466"/>
      <c r="G8" s="468"/>
      <c r="H8" s="680"/>
      <c r="I8" s="481"/>
      <c r="J8" s="482"/>
      <c r="K8" s="481"/>
      <c r="L8" s="158" t="s">
        <v>12</v>
      </c>
      <c r="M8" s="481"/>
      <c r="N8" s="158" t="s">
        <v>12</v>
      </c>
      <c r="O8" s="481"/>
      <c r="P8" s="158" t="s">
        <v>12</v>
      </c>
      <c r="Q8" s="481"/>
      <c r="R8" s="158" t="s">
        <v>12</v>
      </c>
      <c r="S8" s="481"/>
      <c r="T8" s="158" t="s">
        <v>12</v>
      </c>
      <c r="U8" s="481"/>
      <c r="V8" s="158" t="s">
        <v>12</v>
      </c>
      <c r="W8" s="485"/>
      <c r="X8" s="466"/>
      <c r="Y8" s="481"/>
      <c r="Z8" s="170" t="s">
        <v>12</v>
      </c>
      <c r="AA8" s="481"/>
      <c r="AB8" s="170" t="s">
        <v>12</v>
      </c>
      <c r="AC8" s="481"/>
      <c r="AD8" s="170" t="s">
        <v>12</v>
      </c>
      <c r="AE8" s="481"/>
      <c r="AF8" s="170" t="s">
        <v>12</v>
      </c>
      <c r="AG8" s="481"/>
      <c r="AH8" s="170" t="s">
        <v>12</v>
      </c>
      <c r="AI8" s="481"/>
      <c r="AJ8" s="170" t="s">
        <v>12</v>
      </c>
      <c r="AK8" s="481"/>
      <c r="AL8" s="169" t="s">
        <v>12</v>
      </c>
      <c r="AM8" s="485"/>
      <c r="AN8" s="485"/>
      <c r="AO8" s="466"/>
      <c r="AP8" s="481"/>
      <c r="AQ8" s="159" t="s">
        <v>12</v>
      </c>
      <c r="AR8" s="481"/>
      <c r="AS8" s="159" t="s">
        <v>12</v>
      </c>
      <c r="AT8" s="481"/>
      <c r="AU8" s="159" t="s">
        <v>12</v>
      </c>
      <c r="AV8" s="481"/>
      <c r="AW8" s="159" t="s">
        <v>12</v>
      </c>
      <c r="AX8" s="481"/>
      <c r="AY8" s="720"/>
      <c r="AZ8" s="455"/>
      <c r="BA8" s="486"/>
      <c r="BB8" s="481"/>
      <c r="BC8" s="486"/>
    </row>
    <row r="9" spans="1:55" s="4" customFormat="1" ht="15" customHeight="1">
      <c r="A9" s="502" t="s">
        <v>10</v>
      </c>
      <c r="B9" s="503"/>
      <c r="C9" s="503"/>
      <c r="D9" s="503"/>
      <c r="E9" s="504"/>
      <c r="F9" s="50" t="s">
        <v>9</v>
      </c>
      <c r="G9" s="474">
        <v>1</v>
      </c>
      <c r="H9" s="475"/>
      <c r="I9" s="474">
        <v>2</v>
      </c>
      <c r="J9" s="475"/>
      <c r="K9" s="51">
        <v>3</v>
      </c>
      <c r="L9" s="51">
        <v>4</v>
      </c>
      <c r="M9" s="127">
        <v>5</v>
      </c>
      <c r="N9" s="127">
        <v>6</v>
      </c>
      <c r="O9" s="127">
        <v>7</v>
      </c>
      <c r="P9" s="127">
        <v>8</v>
      </c>
      <c r="Q9" s="127">
        <v>9</v>
      </c>
      <c r="R9" s="127">
        <v>10</v>
      </c>
      <c r="S9" s="127">
        <v>11</v>
      </c>
      <c r="T9" s="127">
        <v>12</v>
      </c>
      <c r="U9" s="127">
        <v>13</v>
      </c>
      <c r="V9" s="127">
        <v>14</v>
      </c>
      <c r="W9" s="50" t="s">
        <v>10</v>
      </c>
      <c r="X9" s="50" t="s">
        <v>9</v>
      </c>
      <c r="Y9" s="51">
        <v>15</v>
      </c>
      <c r="Z9" s="51">
        <v>16</v>
      </c>
      <c r="AA9" s="127">
        <v>17</v>
      </c>
      <c r="AB9" s="127">
        <v>18</v>
      </c>
      <c r="AC9" s="127">
        <v>19</v>
      </c>
      <c r="AD9" s="127">
        <v>20</v>
      </c>
      <c r="AE9" s="127">
        <v>21</v>
      </c>
      <c r="AF9" s="127">
        <v>22</v>
      </c>
      <c r="AG9" s="127">
        <v>23</v>
      </c>
      <c r="AH9" s="127">
        <v>24</v>
      </c>
      <c r="AI9" s="127">
        <v>25</v>
      </c>
      <c r="AJ9" s="127">
        <v>26</v>
      </c>
      <c r="AK9" s="127">
        <v>27</v>
      </c>
      <c r="AL9" s="127">
        <v>28</v>
      </c>
      <c r="AM9" s="502" t="s">
        <v>10</v>
      </c>
      <c r="AN9" s="504"/>
      <c r="AO9" s="50" t="s">
        <v>9</v>
      </c>
      <c r="AP9" s="50">
        <v>29</v>
      </c>
      <c r="AQ9" s="50">
        <v>30</v>
      </c>
      <c r="AR9" s="126">
        <v>31</v>
      </c>
      <c r="AS9" s="126">
        <v>32</v>
      </c>
      <c r="AT9" s="126">
        <v>33</v>
      </c>
      <c r="AU9" s="126">
        <v>34</v>
      </c>
      <c r="AV9" s="126">
        <v>35</v>
      </c>
      <c r="AW9" s="126">
        <v>36</v>
      </c>
      <c r="AX9" s="126">
        <v>37</v>
      </c>
      <c r="AY9" s="126">
        <v>38</v>
      </c>
      <c r="AZ9" s="126">
        <v>39</v>
      </c>
      <c r="BA9" s="126">
        <v>40</v>
      </c>
      <c r="BB9" s="126">
        <v>41</v>
      </c>
      <c r="BC9" s="126">
        <v>42</v>
      </c>
    </row>
    <row r="10" spans="1:55" s="6" customFormat="1" ht="18" customHeight="1">
      <c r="A10" s="263" t="s">
        <v>106</v>
      </c>
      <c r="B10" s="326"/>
      <c r="C10" s="326"/>
      <c r="D10" s="326"/>
      <c r="E10" s="327"/>
      <c r="F10" s="268">
        <v>1</v>
      </c>
      <c r="G10" s="371">
        <f>+G11+G17+G24+G32+G36</f>
        <v>4061</v>
      </c>
      <c r="H10" s="372"/>
      <c r="I10" s="371">
        <f>+I11+I17+I24+I32+I36</f>
        <v>2605</v>
      </c>
      <c r="J10" s="372"/>
      <c r="K10" s="266">
        <f>+K11+K17+K24+K32+K36</f>
        <v>75</v>
      </c>
      <c r="L10" s="266">
        <f t="shared" ref="L10:V10" si="0">+L11+L17+L24+L32+L36</f>
        <v>30</v>
      </c>
      <c r="M10" s="266">
        <f t="shared" si="0"/>
        <v>19</v>
      </c>
      <c r="N10" s="266">
        <f t="shared" si="0"/>
        <v>11</v>
      </c>
      <c r="O10" s="266">
        <f t="shared" si="0"/>
        <v>73</v>
      </c>
      <c r="P10" s="266">
        <f t="shared" si="0"/>
        <v>50</v>
      </c>
      <c r="Q10" s="266">
        <f t="shared" si="0"/>
        <v>84</v>
      </c>
      <c r="R10" s="266">
        <f t="shared" si="0"/>
        <v>63</v>
      </c>
      <c r="S10" s="266">
        <f t="shared" si="0"/>
        <v>53</v>
      </c>
      <c r="T10" s="266">
        <f t="shared" si="0"/>
        <v>41</v>
      </c>
      <c r="U10" s="266">
        <f t="shared" si="0"/>
        <v>63</v>
      </c>
      <c r="V10" s="266">
        <f t="shared" si="0"/>
        <v>44</v>
      </c>
      <c r="W10" s="263" t="s">
        <v>106</v>
      </c>
      <c r="X10" s="265">
        <v>1</v>
      </c>
      <c r="Y10" s="266">
        <f>+Y11+Y17+Y24+Y32+Y36</f>
        <v>32</v>
      </c>
      <c r="Z10" s="266">
        <f t="shared" ref="Z10" si="1">+Z11+Z17+Z24+Z32+Z36</f>
        <v>9</v>
      </c>
      <c r="AA10" s="266">
        <f t="shared" ref="AA10" si="2">+AA11+AA17+AA24+AA32+AA36</f>
        <v>44</v>
      </c>
      <c r="AB10" s="266">
        <f t="shared" ref="AB10" si="3">+AB11+AB17+AB24+AB32+AB36</f>
        <v>25</v>
      </c>
      <c r="AC10" s="266">
        <f t="shared" ref="AC10" si="4">+AC11+AC17+AC24+AC32+AC36</f>
        <v>60</v>
      </c>
      <c r="AD10" s="266">
        <f t="shared" ref="AD10" si="5">+AD11+AD17+AD24+AD32+AD36</f>
        <v>49</v>
      </c>
      <c r="AE10" s="266">
        <f t="shared" ref="AE10" si="6">+AE11+AE17+AE24+AE32+AE36</f>
        <v>2242</v>
      </c>
      <c r="AF10" s="266">
        <f t="shared" ref="AF10" si="7">+AF11+AF17+AF24+AF32+AF36</f>
        <v>1433</v>
      </c>
      <c r="AG10" s="266">
        <f t="shared" ref="AG10" si="8">+AG11+AG17+AG24+AG32+AG36</f>
        <v>99</v>
      </c>
      <c r="AH10" s="266">
        <f t="shared" ref="AH10" si="9">+AH11+AH17+AH24+AH32+AH36</f>
        <v>82</v>
      </c>
      <c r="AI10" s="266">
        <f t="shared" ref="AI10" si="10">+AI11+AI17+AI24+AI32+AI36</f>
        <v>44</v>
      </c>
      <c r="AJ10" s="266">
        <f t="shared" ref="AJ10" si="11">+AJ11+AJ17+AJ24+AJ32+AJ36</f>
        <v>39</v>
      </c>
      <c r="AK10" s="266">
        <f>+AK11+AK17+AK24+AK32+AK36</f>
        <v>69</v>
      </c>
      <c r="AL10" s="266">
        <f t="shared" ref="AL10" si="12">+AL11+AL17+AL24+AL32+AL36</f>
        <v>49</v>
      </c>
      <c r="AM10" s="421" t="s">
        <v>106</v>
      </c>
      <c r="AN10" s="484"/>
      <c r="AO10" s="268">
        <v>1</v>
      </c>
      <c r="AP10" s="266">
        <f>+AP11+AP17+AP24+AP32+AP36</f>
        <v>62</v>
      </c>
      <c r="AQ10" s="266">
        <f t="shared" ref="AQ10" si="13">+AQ11+AQ17+AQ24+AQ32+AQ36</f>
        <v>2</v>
      </c>
      <c r="AR10" s="266">
        <f t="shared" ref="AR10" si="14">+AR11+AR17+AR24+AR32+AR36</f>
        <v>207</v>
      </c>
      <c r="AS10" s="266">
        <f t="shared" ref="AS10" si="15">+AS11+AS17+AS24+AS32+AS36</f>
        <v>76</v>
      </c>
      <c r="AT10" s="266">
        <f t="shared" ref="AT10" si="16">+AT11+AT17+AT24+AT32+AT36</f>
        <v>303</v>
      </c>
      <c r="AU10" s="266">
        <f t="shared" ref="AU10" si="17">+AU11+AU17+AU24+AU32+AU36</f>
        <v>301</v>
      </c>
      <c r="AV10" s="266">
        <f t="shared" ref="AV10" si="18">+AV11+AV17+AV24+AV32+AV36</f>
        <v>532</v>
      </c>
      <c r="AW10" s="266">
        <f t="shared" ref="AW10" si="19">+AW11+AW17+AW24+AW32+AW36</f>
        <v>301</v>
      </c>
      <c r="AX10" s="266">
        <f t="shared" ref="AX10" si="20">+AX11+AX17+AX24+AX32+AX36</f>
        <v>157</v>
      </c>
      <c r="AY10" s="266">
        <f t="shared" ref="AY10" si="21">+AY11+AY17+AY24+AY32+AY36</f>
        <v>91</v>
      </c>
      <c r="AZ10" s="266">
        <f t="shared" ref="AZ10" si="22">+AZ11+AZ17+AZ24+AZ32+AZ36</f>
        <v>116</v>
      </c>
      <c r="BA10" s="266">
        <f t="shared" ref="BA10" si="23">+BA11+BA17+BA24+BA32+BA36</f>
        <v>58</v>
      </c>
      <c r="BB10" s="266">
        <f>+BB11+BB17+BB24+BB32+BB36</f>
        <v>48</v>
      </c>
      <c r="BC10" s="266">
        <f t="shared" ref="BC10" si="24">+BC11+BC17+BC24+BC32+BC36</f>
        <v>24</v>
      </c>
    </row>
    <row r="11" spans="1:55" s="248" customFormat="1" ht="18" customHeight="1">
      <c r="A11" s="280" t="s">
        <v>71</v>
      </c>
      <c r="B11" s="316"/>
      <c r="C11" s="316"/>
      <c r="D11" s="316"/>
      <c r="E11" s="328"/>
      <c r="F11" s="276">
        <v>2</v>
      </c>
      <c r="G11" s="449">
        <f>+K11+M11+O11+Q11+S11+U11+Y11+AA11+AC11+AE11+AG11+AI11+AK11+AP11+AR11+AT11+AV11</f>
        <v>640</v>
      </c>
      <c r="H11" s="450"/>
      <c r="I11" s="449">
        <f>+L11+N11+P11+R11+T11+V11+Z11+AB11+AD11+AF11+AH11+AJ11+AL11+AQ11+AS11+AU11+AW11</f>
        <v>405</v>
      </c>
      <c r="J11" s="450"/>
      <c r="K11" s="256">
        <f>SUM(K12:K16)</f>
        <v>6</v>
      </c>
      <c r="L11" s="256">
        <f t="shared" ref="L11:V11" si="25">SUM(L12:L16)</f>
        <v>1</v>
      </c>
      <c r="M11" s="256">
        <f t="shared" si="25"/>
        <v>2</v>
      </c>
      <c r="N11" s="256">
        <f t="shared" si="25"/>
        <v>2</v>
      </c>
      <c r="O11" s="256">
        <f t="shared" si="25"/>
        <v>7</v>
      </c>
      <c r="P11" s="256">
        <f t="shared" si="25"/>
        <v>4</v>
      </c>
      <c r="Q11" s="256">
        <f t="shared" si="25"/>
        <v>14</v>
      </c>
      <c r="R11" s="256">
        <f t="shared" si="25"/>
        <v>9</v>
      </c>
      <c r="S11" s="256">
        <f t="shared" si="25"/>
        <v>7</v>
      </c>
      <c r="T11" s="256">
        <f t="shared" si="25"/>
        <v>4</v>
      </c>
      <c r="U11" s="256">
        <f t="shared" si="25"/>
        <v>9</v>
      </c>
      <c r="V11" s="256">
        <f t="shared" si="25"/>
        <v>8</v>
      </c>
      <c r="W11" s="280" t="s">
        <v>71</v>
      </c>
      <c r="X11" s="256">
        <v>2</v>
      </c>
      <c r="Y11" s="256">
        <f>SUM(Y12:Y16)</f>
        <v>6</v>
      </c>
      <c r="Z11" s="256">
        <f t="shared" ref="Z11" si="26">SUM(Z12:Z16)</f>
        <v>3</v>
      </c>
      <c r="AA11" s="256">
        <f t="shared" ref="AA11" si="27">SUM(AA12:AA16)</f>
        <v>7</v>
      </c>
      <c r="AB11" s="256">
        <f t="shared" ref="AB11" si="28">SUM(AB12:AB16)</f>
        <v>6</v>
      </c>
      <c r="AC11" s="256">
        <f t="shared" ref="AC11" si="29">SUM(AC12:AC16)</f>
        <v>10</v>
      </c>
      <c r="AD11" s="256">
        <f t="shared" ref="AD11" si="30">SUM(AD12:AD16)</f>
        <v>8</v>
      </c>
      <c r="AE11" s="256">
        <f t="shared" ref="AE11" si="31">SUM(AE12:AE16)</f>
        <v>371</v>
      </c>
      <c r="AF11" s="256">
        <f t="shared" ref="AF11" si="32">SUM(AF12:AF16)</f>
        <v>227</v>
      </c>
      <c r="AG11" s="256">
        <f t="shared" ref="AG11" si="33">SUM(AG12:AG16)</f>
        <v>10</v>
      </c>
      <c r="AH11" s="256">
        <f t="shared" ref="AH11" si="34">SUM(AH12:AH16)</f>
        <v>8</v>
      </c>
      <c r="AI11" s="256">
        <f t="shared" ref="AI11" si="35">SUM(AI12:AI16)</f>
        <v>6</v>
      </c>
      <c r="AJ11" s="256">
        <f t="shared" ref="AJ11" si="36">SUM(AJ12:AJ16)</f>
        <v>6</v>
      </c>
      <c r="AK11" s="256">
        <f>SUM(AK12:AK16)</f>
        <v>10</v>
      </c>
      <c r="AL11" s="256">
        <f t="shared" ref="AL11" si="37">SUM(AL12:AL16)</f>
        <v>4</v>
      </c>
      <c r="AM11" s="423" t="s">
        <v>71</v>
      </c>
      <c r="AN11" s="672"/>
      <c r="AO11" s="276">
        <v>2</v>
      </c>
      <c r="AP11" s="256">
        <f>SUM(AP12:AP16)</f>
        <v>6</v>
      </c>
      <c r="AQ11" s="256">
        <f t="shared" ref="AQ11" si="38">SUM(AQ12:AQ16)</f>
        <v>0</v>
      </c>
      <c r="AR11" s="256">
        <f t="shared" ref="AR11" si="39">SUM(AR12:AR16)</f>
        <v>33</v>
      </c>
      <c r="AS11" s="256">
        <f t="shared" ref="AS11" si="40">SUM(AS12:AS16)</f>
        <v>18</v>
      </c>
      <c r="AT11" s="256">
        <f t="shared" ref="AT11" si="41">SUM(AT12:AT16)</f>
        <v>53</v>
      </c>
      <c r="AU11" s="256">
        <f t="shared" ref="AU11" si="42">SUM(AU12:AU16)</f>
        <v>53</v>
      </c>
      <c r="AV11" s="256">
        <f t="shared" ref="AV11" si="43">SUM(AV12:AV16)</f>
        <v>83</v>
      </c>
      <c r="AW11" s="256">
        <f t="shared" ref="AW11" si="44">SUM(AW12:AW16)</f>
        <v>44</v>
      </c>
      <c r="AX11" s="256">
        <f t="shared" ref="AX11" si="45">SUM(AX12:AX16)</f>
        <v>28</v>
      </c>
      <c r="AY11" s="256">
        <f t="shared" ref="AY11" si="46">SUM(AY12:AY16)</f>
        <v>11</v>
      </c>
      <c r="AZ11" s="256">
        <f t="shared" ref="AZ11" si="47">SUM(AZ12:AZ16)</f>
        <v>22</v>
      </c>
      <c r="BA11" s="256">
        <f t="shared" ref="BA11" si="48">SUM(BA12:BA16)</f>
        <v>10</v>
      </c>
      <c r="BB11" s="256">
        <f>SUM(BB12:BB16)</f>
        <v>8</v>
      </c>
      <c r="BC11" s="256">
        <f t="shared" ref="BC11" si="49">SUM(BC12:BC16)</f>
        <v>4</v>
      </c>
    </row>
    <row r="12" spans="1:55" s="6" customFormat="1" ht="18" customHeight="1">
      <c r="A12" s="57" t="s">
        <v>72</v>
      </c>
      <c r="B12" s="81"/>
      <c r="C12" s="81"/>
      <c r="D12" s="81"/>
      <c r="E12" s="82"/>
      <c r="F12" s="51">
        <v>3</v>
      </c>
      <c r="G12" s="449">
        <f t="shared" ref="G12:G14" si="50">+K12+M12+O12+Q12+S12+U12+Y12+AA12+AC12+AE12+AG12+AI12+AK12+AP12+AR12+AT12+AV12</f>
        <v>115</v>
      </c>
      <c r="H12" s="450"/>
      <c r="I12" s="449">
        <f t="shared" ref="I12:I14" si="51">+L12+N12+P12+R12+T12+V12+Z12+AB12+AD12+AF12+AH12+AJ12+AL12+AQ12+AS12+AU12+AW12</f>
        <v>62</v>
      </c>
      <c r="J12" s="450"/>
      <c r="K12" s="207">
        <v>1</v>
      </c>
      <c r="L12" s="207"/>
      <c r="M12" s="207"/>
      <c r="N12" s="207"/>
      <c r="O12" s="207">
        <v>1</v>
      </c>
      <c r="P12" s="207"/>
      <c r="Q12" s="207">
        <v>2</v>
      </c>
      <c r="R12" s="207">
        <v>1</v>
      </c>
      <c r="S12" s="207">
        <v>1</v>
      </c>
      <c r="T12" s="207"/>
      <c r="U12" s="206">
        <v>3</v>
      </c>
      <c r="V12" s="207">
        <v>2</v>
      </c>
      <c r="W12" s="125" t="s">
        <v>72</v>
      </c>
      <c r="X12" s="50">
        <v>3</v>
      </c>
      <c r="Y12" s="207">
        <v>1</v>
      </c>
      <c r="Z12" s="207"/>
      <c r="AA12" s="207">
        <v>1</v>
      </c>
      <c r="AB12" s="207">
        <v>1</v>
      </c>
      <c r="AC12" s="207">
        <v>1</v>
      </c>
      <c r="AD12" s="207">
        <v>1</v>
      </c>
      <c r="AE12" s="207">
        <v>76</v>
      </c>
      <c r="AF12" s="207">
        <v>39</v>
      </c>
      <c r="AG12" s="207">
        <v>1</v>
      </c>
      <c r="AH12" s="207"/>
      <c r="AI12" s="206">
        <v>1</v>
      </c>
      <c r="AJ12" s="206">
        <v>1</v>
      </c>
      <c r="AK12" s="206">
        <v>2</v>
      </c>
      <c r="AL12" s="207"/>
      <c r="AM12" s="431" t="s">
        <v>72</v>
      </c>
      <c r="AN12" s="479"/>
      <c r="AO12" s="51">
        <v>3</v>
      </c>
      <c r="AP12" s="127">
        <v>1</v>
      </c>
      <c r="AQ12" s="127"/>
      <c r="AR12" s="207">
        <v>1</v>
      </c>
      <c r="AS12" s="207"/>
      <c r="AT12" s="207">
        <v>9</v>
      </c>
      <c r="AU12" s="207">
        <v>9</v>
      </c>
      <c r="AV12" s="207">
        <v>13</v>
      </c>
      <c r="AW12" s="207">
        <v>8</v>
      </c>
      <c r="AX12" s="207">
        <v>7</v>
      </c>
      <c r="AY12" s="207">
        <v>2</v>
      </c>
      <c r="AZ12" s="207">
        <v>4</v>
      </c>
      <c r="BA12" s="207">
        <v>1</v>
      </c>
      <c r="BB12" s="207">
        <v>3</v>
      </c>
      <c r="BC12" s="207">
        <v>1</v>
      </c>
    </row>
    <row r="13" spans="1:55" s="6" customFormat="1" ht="18" customHeight="1">
      <c r="A13" s="57" t="s">
        <v>73</v>
      </c>
      <c r="B13" s="58"/>
      <c r="C13" s="58"/>
      <c r="D13" s="58"/>
      <c r="E13" s="59"/>
      <c r="F13" s="51">
        <v>4</v>
      </c>
      <c r="G13" s="449">
        <f t="shared" si="50"/>
        <v>75</v>
      </c>
      <c r="H13" s="450"/>
      <c r="I13" s="449">
        <f t="shared" si="51"/>
        <v>50</v>
      </c>
      <c r="J13" s="450"/>
      <c r="K13" s="207">
        <v>1</v>
      </c>
      <c r="L13" s="207"/>
      <c r="M13" s="207"/>
      <c r="N13" s="207"/>
      <c r="O13" s="207">
        <v>1</v>
      </c>
      <c r="P13" s="207"/>
      <c r="Q13" s="207">
        <v>1</v>
      </c>
      <c r="R13" s="207">
        <v>1</v>
      </c>
      <c r="S13" s="207">
        <v>1</v>
      </c>
      <c r="T13" s="207">
        <v>1</v>
      </c>
      <c r="U13" s="206">
        <v>1</v>
      </c>
      <c r="V13" s="207">
        <v>1</v>
      </c>
      <c r="W13" s="57" t="s">
        <v>73</v>
      </c>
      <c r="X13" s="50">
        <v>4</v>
      </c>
      <c r="Y13" s="207">
        <v>1</v>
      </c>
      <c r="Z13" s="207">
        <v>1</v>
      </c>
      <c r="AA13" s="207">
        <v>1</v>
      </c>
      <c r="AB13" s="207">
        <v>1</v>
      </c>
      <c r="AC13" s="207">
        <v>1</v>
      </c>
      <c r="AD13" s="207">
        <v>1</v>
      </c>
      <c r="AE13" s="207">
        <v>44</v>
      </c>
      <c r="AF13" s="207">
        <v>28</v>
      </c>
      <c r="AG13" s="207">
        <v>1</v>
      </c>
      <c r="AH13" s="207">
        <v>1</v>
      </c>
      <c r="AI13" s="206">
        <v>1</v>
      </c>
      <c r="AJ13" s="206">
        <v>1</v>
      </c>
      <c r="AK13" s="206">
        <v>1</v>
      </c>
      <c r="AL13" s="207">
        <v>1</v>
      </c>
      <c r="AM13" s="431" t="s">
        <v>73</v>
      </c>
      <c r="AN13" s="479"/>
      <c r="AO13" s="51">
        <v>4</v>
      </c>
      <c r="AP13" s="127"/>
      <c r="AQ13" s="127"/>
      <c r="AR13" s="207">
        <v>4</v>
      </c>
      <c r="AS13" s="207">
        <v>1</v>
      </c>
      <c r="AT13" s="207">
        <v>5</v>
      </c>
      <c r="AU13" s="207">
        <v>5</v>
      </c>
      <c r="AV13" s="207">
        <v>11</v>
      </c>
      <c r="AW13" s="207">
        <v>7</v>
      </c>
      <c r="AX13" s="207"/>
      <c r="AY13" s="207"/>
      <c r="AZ13" s="207"/>
      <c r="BA13" s="207"/>
      <c r="BB13" s="207"/>
      <c r="BC13" s="207"/>
    </row>
    <row r="14" spans="1:55" s="6" customFormat="1" ht="18" customHeight="1">
      <c r="A14" s="57" t="s">
        <v>74</v>
      </c>
      <c r="B14" s="58"/>
      <c r="C14" s="58"/>
      <c r="D14" s="58"/>
      <c r="E14" s="59"/>
      <c r="F14" s="51">
        <v>5</v>
      </c>
      <c r="G14" s="449">
        <f t="shared" si="50"/>
        <v>197</v>
      </c>
      <c r="H14" s="450"/>
      <c r="I14" s="449">
        <f t="shared" si="51"/>
        <v>134</v>
      </c>
      <c r="J14" s="450"/>
      <c r="K14" s="207">
        <v>3</v>
      </c>
      <c r="L14" s="207">
        <v>0</v>
      </c>
      <c r="M14" s="207">
        <v>0</v>
      </c>
      <c r="N14" s="207">
        <v>0</v>
      </c>
      <c r="O14" s="207">
        <v>3</v>
      </c>
      <c r="P14" s="207">
        <v>3</v>
      </c>
      <c r="Q14" s="207">
        <v>5</v>
      </c>
      <c r="R14" s="207">
        <v>3</v>
      </c>
      <c r="S14" s="207">
        <v>3</v>
      </c>
      <c r="T14" s="207">
        <v>2</v>
      </c>
      <c r="U14" s="206">
        <v>1</v>
      </c>
      <c r="V14" s="207">
        <v>1</v>
      </c>
      <c r="W14" s="57" t="s">
        <v>74</v>
      </c>
      <c r="X14" s="50">
        <v>5</v>
      </c>
      <c r="Y14" s="207">
        <v>2</v>
      </c>
      <c r="Z14" s="207">
        <v>1</v>
      </c>
      <c r="AA14" s="207">
        <v>3</v>
      </c>
      <c r="AB14" s="207">
        <v>3</v>
      </c>
      <c r="AC14" s="207">
        <v>4</v>
      </c>
      <c r="AD14" s="207">
        <v>3</v>
      </c>
      <c r="AE14" s="207">
        <v>103</v>
      </c>
      <c r="AF14" s="207">
        <v>71</v>
      </c>
      <c r="AG14" s="207">
        <v>3</v>
      </c>
      <c r="AH14" s="207">
        <v>3</v>
      </c>
      <c r="AI14" s="206">
        <v>2</v>
      </c>
      <c r="AJ14" s="206">
        <v>2</v>
      </c>
      <c r="AK14" s="206">
        <v>3</v>
      </c>
      <c r="AL14" s="207">
        <v>2</v>
      </c>
      <c r="AM14" s="431" t="s">
        <v>74</v>
      </c>
      <c r="AN14" s="479"/>
      <c r="AO14" s="51">
        <v>5</v>
      </c>
      <c r="AP14" s="127">
        <v>3</v>
      </c>
      <c r="AQ14" s="127">
        <v>0</v>
      </c>
      <c r="AR14" s="207">
        <v>12</v>
      </c>
      <c r="AS14" s="207">
        <v>7</v>
      </c>
      <c r="AT14" s="207">
        <v>18</v>
      </c>
      <c r="AU14" s="207">
        <v>18</v>
      </c>
      <c r="AV14" s="207">
        <v>29</v>
      </c>
      <c r="AW14" s="207">
        <v>15</v>
      </c>
      <c r="AX14" s="207">
        <v>16</v>
      </c>
      <c r="AY14" s="207">
        <v>9</v>
      </c>
      <c r="AZ14" s="207">
        <v>2</v>
      </c>
      <c r="BA14" s="207">
        <v>2</v>
      </c>
      <c r="BB14" s="207">
        <v>1</v>
      </c>
      <c r="BC14" s="207">
        <v>1</v>
      </c>
    </row>
    <row r="15" spans="1:55" s="6" customFormat="1" ht="18" customHeight="1">
      <c r="A15" s="57" t="s">
        <v>75</v>
      </c>
      <c r="B15" s="58"/>
      <c r="C15" s="58"/>
      <c r="D15" s="58"/>
      <c r="E15" s="59"/>
      <c r="F15" s="51">
        <v>6</v>
      </c>
      <c r="G15" s="449">
        <f t="shared" ref="G15:G45" si="52">+K15+M15+O15+Q15+S15+U15+Y15+AA15+AC15+AE15+AG15+AI15+AK15+AP15+AR15+AT15+AV15</f>
        <v>126</v>
      </c>
      <c r="H15" s="450"/>
      <c r="I15" s="449">
        <f t="shared" ref="I15:I45" si="53">+L15+N15+P15+R15+T15+V15+Z15+AB15+AD15+AF15+AH15+AJ15+AL15+AQ15+AS15+AU15+AW15</f>
        <v>73</v>
      </c>
      <c r="J15" s="450"/>
      <c r="K15" s="207"/>
      <c r="L15" s="207"/>
      <c r="M15" s="207">
        <v>1</v>
      </c>
      <c r="N15" s="207">
        <v>1</v>
      </c>
      <c r="O15" s="207">
        <v>1</v>
      </c>
      <c r="P15" s="207"/>
      <c r="Q15" s="207">
        <v>3</v>
      </c>
      <c r="R15" s="207">
        <v>1</v>
      </c>
      <c r="S15" s="207">
        <v>1</v>
      </c>
      <c r="T15" s="207">
        <v>1</v>
      </c>
      <c r="U15" s="206">
        <v>2</v>
      </c>
      <c r="V15" s="207">
        <v>2</v>
      </c>
      <c r="W15" s="57" t="s">
        <v>75</v>
      </c>
      <c r="X15" s="50">
        <v>6</v>
      </c>
      <c r="Y15" s="207">
        <v>1</v>
      </c>
      <c r="Z15" s="207"/>
      <c r="AA15" s="207">
        <v>1</v>
      </c>
      <c r="AB15" s="207"/>
      <c r="AC15" s="207">
        <v>2</v>
      </c>
      <c r="AD15" s="207">
        <v>2</v>
      </c>
      <c r="AE15" s="207">
        <v>74</v>
      </c>
      <c r="AF15" s="207">
        <v>41</v>
      </c>
      <c r="AG15" s="207">
        <v>3</v>
      </c>
      <c r="AH15" s="207">
        <v>2</v>
      </c>
      <c r="AI15" s="206">
        <v>1</v>
      </c>
      <c r="AJ15" s="206">
        <v>1</v>
      </c>
      <c r="AK15" s="206">
        <v>2</v>
      </c>
      <c r="AL15" s="207"/>
      <c r="AM15" s="431" t="s">
        <v>75</v>
      </c>
      <c r="AN15" s="479"/>
      <c r="AO15" s="51">
        <v>6</v>
      </c>
      <c r="AP15" s="127">
        <v>1</v>
      </c>
      <c r="AQ15" s="127"/>
      <c r="AR15" s="207">
        <v>8</v>
      </c>
      <c r="AS15" s="207">
        <v>4</v>
      </c>
      <c r="AT15" s="207">
        <v>10</v>
      </c>
      <c r="AU15" s="207">
        <v>10</v>
      </c>
      <c r="AV15" s="207">
        <v>15</v>
      </c>
      <c r="AW15" s="207">
        <v>8</v>
      </c>
      <c r="AX15" s="207"/>
      <c r="AY15" s="207"/>
      <c r="AZ15" s="207">
        <v>6</v>
      </c>
      <c r="BA15" s="207">
        <v>2</v>
      </c>
      <c r="BB15" s="207"/>
      <c r="BC15" s="207"/>
    </row>
    <row r="16" spans="1:55" s="6" customFormat="1" ht="18" customHeight="1">
      <c r="A16" s="57" t="s">
        <v>76</v>
      </c>
      <c r="B16" s="58"/>
      <c r="C16" s="58"/>
      <c r="D16" s="58"/>
      <c r="E16" s="59"/>
      <c r="F16" s="51">
        <v>7</v>
      </c>
      <c r="G16" s="449">
        <f t="shared" si="52"/>
        <v>127</v>
      </c>
      <c r="H16" s="450"/>
      <c r="I16" s="449">
        <f t="shared" si="53"/>
        <v>86</v>
      </c>
      <c r="J16" s="450"/>
      <c r="K16" s="207">
        <v>1</v>
      </c>
      <c r="L16" s="207">
        <v>1</v>
      </c>
      <c r="M16" s="207">
        <v>1</v>
      </c>
      <c r="N16" s="207">
        <v>1</v>
      </c>
      <c r="O16" s="207">
        <v>1</v>
      </c>
      <c r="P16" s="207">
        <v>1</v>
      </c>
      <c r="Q16" s="207">
        <v>3</v>
      </c>
      <c r="R16" s="207">
        <v>3</v>
      </c>
      <c r="S16" s="207">
        <v>1</v>
      </c>
      <c r="T16" s="207"/>
      <c r="U16" s="206">
        <v>2</v>
      </c>
      <c r="V16" s="207">
        <v>2</v>
      </c>
      <c r="W16" s="57" t="s">
        <v>76</v>
      </c>
      <c r="X16" s="50">
        <v>7</v>
      </c>
      <c r="Y16" s="207">
        <v>1</v>
      </c>
      <c r="Z16" s="207">
        <v>1</v>
      </c>
      <c r="AA16" s="207">
        <v>1</v>
      </c>
      <c r="AB16" s="207">
        <v>1</v>
      </c>
      <c r="AC16" s="207">
        <v>2</v>
      </c>
      <c r="AD16" s="207">
        <v>1</v>
      </c>
      <c r="AE16" s="207">
        <v>74</v>
      </c>
      <c r="AF16" s="207">
        <v>48</v>
      </c>
      <c r="AG16" s="207">
        <v>2</v>
      </c>
      <c r="AH16" s="207">
        <v>2</v>
      </c>
      <c r="AI16" s="206">
        <v>1</v>
      </c>
      <c r="AJ16" s="206">
        <v>1</v>
      </c>
      <c r="AK16" s="206">
        <v>2</v>
      </c>
      <c r="AL16" s="207">
        <v>1</v>
      </c>
      <c r="AM16" s="431" t="s">
        <v>76</v>
      </c>
      <c r="AN16" s="479"/>
      <c r="AO16" s="51">
        <v>7</v>
      </c>
      <c r="AP16" s="127">
        <v>1</v>
      </c>
      <c r="AQ16" s="127"/>
      <c r="AR16" s="207">
        <v>8</v>
      </c>
      <c r="AS16" s="207">
        <v>6</v>
      </c>
      <c r="AT16" s="207">
        <v>11</v>
      </c>
      <c r="AU16" s="207">
        <v>11</v>
      </c>
      <c r="AV16" s="207">
        <v>15</v>
      </c>
      <c r="AW16" s="207">
        <v>6</v>
      </c>
      <c r="AX16" s="207">
        <v>5</v>
      </c>
      <c r="AY16" s="207"/>
      <c r="AZ16" s="207">
        <v>10</v>
      </c>
      <c r="BA16" s="207">
        <v>5</v>
      </c>
      <c r="BB16" s="207">
        <v>4</v>
      </c>
      <c r="BC16" s="207">
        <v>2</v>
      </c>
    </row>
    <row r="17" spans="1:55" s="6" customFormat="1" ht="18" customHeight="1">
      <c r="A17" s="253" t="s">
        <v>77</v>
      </c>
      <c r="B17" s="254"/>
      <c r="C17" s="318"/>
      <c r="D17" s="318"/>
      <c r="E17" s="330"/>
      <c r="F17" s="236">
        <v>8</v>
      </c>
      <c r="G17" s="449">
        <f t="shared" si="52"/>
        <v>699</v>
      </c>
      <c r="H17" s="450"/>
      <c r="I17" s="449">
        <f t="shared" si="53"/>
        <v>443</v>
      </c>
      <c r="J17" s="450"/>
      <c r="K17" s="256">
        <f>SUM(K18:K23)</f>
        <v>11</v>
      </c>
      <c r="L17" s="256">
        <f t="shared" ref="L17:V17" si="54">SUM(L18:L23)</f>
        <v>5</v>
      </c>
      <c r="M17" s="256">
        <f t="shared" si="54"/>
        <v>0</v>
      </c>
      <c r="N17" s="256">
        <f t="shared" si="54"/>
        <v>0</v>
      </c>
      <c r="O17" s="256">
        <f t="shared" si="54"/>
        <v>11</v>
      </c>
      <c r="P17" s="256">
        <f t="shared" si="54"/>
        <v>7</v>
      </c>
      <c r="Q17" s="256">
        <f t="shared" si="54"/>
        <v>14</v>
      </c>
      <c r="R17" s="256">
        <f t="shared" si="54"/>
        <v>11</v>
      </c>
      <c r="S17" s="256">
        <f t="shared" si="54"/>
        <v>7</v>
      </c>
      <c r="T17" s="256">
        <f t="shared" si="54"/>
        <v>7</v>
      </c>
      <c r="U17" s="256">
        <f t="shared" si="54"/>
        <v>12</v>
      </c>
      <c r="V17" s="256">
        <f t="shared" si="54"/>
        <v>7</v>
      </c>
      <c r="W17" s="253" t="s">
        <v>77</v>
      </c>
      <c r="X17" s="233">
        <v>8</v>
      </c>
      <c r="Y17" s="256">
        <f>SUM(Y18:Y23)</f>
        <v>4</v>
      </c>
      <c r="Z17" s="256">
        <f t="shared" ref="Z17" si="55">SUM(Z18:Z23)</f>
        <v>1</v>
      </c>
      <c r="AA17" s="256">
        <f t="shared" ref="AA17" si="56">SUM(AA18:AA23)</f>
        <v>8</v>
      </c>
      <c r="AB17" s="256">
        <f t="shared" ref="AB17" si="57">SUM(AB18:AB23)</f>
        <v>4</v>
      </c>
      <c r="AC17" s="256">
        <f t="shared" ref="AC17" si="58">SUM(AC18:AC23)</f>
        <v>8</v>
      </c>
      <c r="AD17" s="256">
        <f t="shared" ref="AD17" si="59">SUM(AD18:AD23)</f>
        <v>7</v>
      </c>
      <c r="AE17" s="256">
        <f t="shared" ref="AE17" si="60">SUM(AE18:AE23)</f>
        <v>359</v>
      </c>
      <c r="AF17" s="256">
        <f t="shared" ref="AF17" si="61">SUM(AF18:AF23)</f>
        <v>237</v>
      </c>
      <c r="AG17" s="256">
        <f t="shared" ref="AG17" si="62">SUM(AG18:AG23)</f>
        <v>14</v>
      </c>
      <c r="AH17" s="256">
        <f t="shared" ref="AH17" si="63">SUM(AH18:AH23)</f>
        <v>10</v>
      </c>
      <c r="AI17" s="256">
        <f t="shared" ref="AI17" si="64">SUM(AI18:AI23)</f>
        <v>7</v>
      </c>
      <c r="AJ17" s="256">
        <f t="shared" ref="AJ17" si="65">SUM(AJ18:AJ23)</f>
        <v>5</v>
      </c>
      <c r="AK17" s="256">
        <f>SUM(AK18:AK23)</f>
        <v>10</v>
      </c>
      <c r="AL17" s="256">
        <f t="shared" ref="AL17" si="66">SUM(AL18:AL23)</f>
        <v>8</v>
      </c>
      <c r="AM17" s="423" t="s">
        <v>77</v>
      </c>
      <c r="AN17" s="672"/>
      <c r="AO17" s="236">
        <v>8</v>
      </c>
      <c r="AP17" s="256">
        <f>SUM(AP18:AP23)</f>
        <v>11</v>
      </c>
      <c r="AQ17" s="256">
        <f t="shared" ref="AQ17" si="67">SUM(AQ18:AQ23)</f>
        <v>1</v>
      </c>
      <c r="AR17" s="256">
        <f t="shared" ref="AR17" si="68">SUM(AR18:AR23)</f>
        <v>45</v>
      </c>
      <c r="AS17" s="256">
        <f t="shared" ref="AS17" si="69">SUM(AS18:AS23)</f>
        <v>21</v>
      </c>
      <c r="AT17" s="256">
        <f t="shared" ref="AT17" si="70">SUM(AT18:AT23)</f>
        <v>50</v>
      </c>
      <c r="AU17" s="256">
        <f t="shared" ref="AU17" si="71">SUM(AU18:AU23)</f>
        <v>50</v>
      </c>
      <c r="AV17" s="256">
        <f t="shared" ref="AV17" si="72">SUM(AV18:AV23)</f>
        <v>128</v>
      </c>
      <c r="AW17" s="256">
        <f t="shared" ref="AW17" si="73">SUM(AW18:AW23)</f>
        <v>62</v>
      </c>
      <c r="AX17" s="256">
        <f t="shared" ref="AX17" si="74">SUM(AX18:AX23)</f>
        <v>7</v>
      </c>
      <c r="AY17" s="256">
        <f t="shared" ref="AY17" si="75">SUM(AY18:AY23)</f>
        <v>3</v>
      </c>
      <c r="AZ17" s="256">
        <f t="shared" ref="AZ17" si="76">SUM(AZ18:AZ23)</f>
        <v>28</v>
      </c>
      <c r="BA17" s="256">
        <f t="shared" ref="BA17" si="77">SUM(BA18:BA23)</f>
        <v>13</v>
      </c>
      <c r="BB17" s="256">
        <f>SUM(BB18:BB23)</f>
        <v>9</v>
      </c>
      <c r="BC17" s="256">
        <f t="shared" ref="BC17" si="78">SUM(BC18:BC23)</f>
        <v>4</v>
      </c>
    </row>
    <row r="18" spans="1:55" s="6" customFormat="1" ht="18" customHeight="1">
      <c r="A18" s="57" t="s">
        <v>78</v>
      </c>
      <c r="B18" s="58"/>
      <c r="C18" s="58"/>
      <c r="D18" s="58"/>
      <c r="E18" s="59"/>
      <c r="F18" s="51">
        <v>9</v>
      </c>
      <c r="G18" s="449">
        <f t="shared" si="52"/>
        <v>140</v>
      </c>
      <c r="H18" s="450"/>
      <c r="I18" s="449">
        <f t="shared" si="53"/>
        <v>84</v>
      </c>
      <c r="J18" s="450"/>
      <c r="K18" s="207">
        <v>3</v>
      </c>
      <c r="L18" s="207">
        <v>2</v>
      </c>
      <c r="M18" s="207">
        <v>0</v>
      </c>
      <c r="N18" s="207">
        <v>0</v>
      </c>
      <c r="O18" s="207">
        <v>3</v>
      </c>
      <c r="P18" s="207">
        <v>2</v>
      </c>
      <c r="Q18" s="207">
        <v>2</v>
      </c>
      <c r="R18" s="207">
        <v>2</v>
      </c>
      <c r="S18" s="207">
        <v>1</v>
      </c>
      <c r="T18" s="207">
        <v>1</v>
      </c>
      <c r="U18" s="206">
        <v>1</v>
      </c>
      <c r="V18" s="207">
        <v>1</v>
      </c>
      <c r="W18" s="57" t="s">
        <v>78</v>
      </c>
      <c r="X18" s="50">
        <v>9</v>
      </c>
      <c r="Y18" s="207">
        <v>0</v>
      </c>
      <c r="Z18" s="207">
        <v>0</v>
      </c>
      <c r="AA18" s="207">
        <v>1</v>
      </c>
      <c r="AB18" s="207">
        <v>1</v>
      </c>
      <c r="AC18" s="207">
        <v>1</v>
      </c>
      <c r="AD18" s="207">
        <v>0</v>
      </c>
      <c r="AE18" s="207">
        <v>76</v>
      </c>
      <c r="AF18" s="207">
        <v>54</v>
      </c>
      <c r="AG18" s="207">
        <v>2</v>
      </c>
      <c r="AH18" s="207">
        <v>1</v>
      </c>
      <c r="AI18" s="206">
        <v>0</v>
      </c>
      <c r="AJ18" s="206">
        <v>0</v>
      </c>
      <c r="AK18" s="206">
        <v>2</v>
      </c>
      <c r="AL18" s="207">
        <v>1</v>
      </c>
      <c r="AM18" s="431" t="s">
        <v>78</v>
      </c>
      <c r="AN18" s="479"/>
      <c r="AO18" s="51">
        <v>9</v>
      </c>
      <c r="AP18" s="127">
        <v>2</v>
      </c>
      <c r="AQ18" s="127">
        <v>0</v>
      </c>
      <c r="AR18" s="207">
        <v>5</v>
      </c>
      <c r="AS18" s="207">
        <v>3</v>
      </c>
      <c r="AT18" s="207">
        <v>7</v>
      </c>
      <c r="AU18" s="207">
        <v>7</v>
      </c>
      <c r="AV18" s="207">
        <v>34</v>
      </c>
      <c r="AW18" s="207">
        <v>9</v>
      </c>
      <c r="AX18" s="207">
        <v>0</v>
      </c>
      <c r="AY18" s="207">
        <v>0</v>
      </c>
      <c r="AZ18" s="207">
        <v>5</v>
      </c>
      <c r="BA18" s="207">
        <v>1</v>
      </c>
      <c r="BB18" s="207">
        <v>1</v>
      </c>
      <c r="BC18" s="207">
        <v>0</v>
      </c>
    </row>
    <row r="19" spans="1:55" s="6" customFormat="1" ht="18" customHeight="1">
      <c r="A19" s="57" t="s">
        <v>79</v>
      </c>
      <c r="B19" s="58"/>
      <c r="C19" s="58"/>
      <c r="D19" s="58"/>
      <c r="E19" s="59"/>
      <c r="F19" s="51">
        <v>10</v>
      </c>
      <c r="G19" s="449">
        <f t="shared" si="52"/>
        <v>111</v>
      </c>
      <c r="H19" s="450"/>
      <c r="I19" s="449">
        <f t="shared" si="53"/>
        <v>65</v>
      </c>
      <c r="J19" s="450"/>
      <c r="K19" s="207">
        <v>2</v>
      </c>
      <c r="L19" s="207">
        <v>0</v>
      </c>
      <c r="M19" s="207">
        <v>0</v>
      </c>
      <c r="N19" s="207">
        <v>0</v>
      </c>
      <c r="O19" s="207">
        <v>2</v>
      </c>
      <c r="P19" s="207">
        <v>1</v>
      </c>
      <c r="Q19" s="207">
        <v>2</v>
      </c>
      <c r="R19" s="207">
        <v>1</v>
      </c>
      <c r="S19" s="207">
        <v>1</v>
      </c>
      <c r="T19" s="207">
        <v>1</v>
      </c>
      <c r="U19" s="206">
        <v>1</v>
      </c>
      <c r="V19" s="207">
        <v>1</v>
      </c>
      <c r="W19" s="57" t="s">
        <v>79</v>
      </c>
      <c r="X19" s="50">
        <v>10</v>
      </c>
      <c r="Y19" s="207">
        <v>1</v>
      </c>
      <c r="Z19" s="207">
        <v>1</v>
      </c>
      <c r="AA19" s="207">
        <v>1</v>
      </c>
      <c r="AB19" s="207">
        <v>0</v>
      </c>
      <c r="AC19" s="207">
        <v>1</v>
      </c>
      <c r="AD19" s="207">
        <v>1</v>
      </c>
      <c r="AE19" s="207">
        <v>62</v>
      </c>
      <c r="AF19" s="207">
        <v>38</v>
      </c>
      <c r="AG19" s="207">
        <v>3</v>
      </c>
      <c r="AH19" s="207">
        <v>1</v>
      </c>
      <c r="AI19" s="206">
        <v>1</v>
      </c>
      <c r="AJ19" s="206">
        <v>1</v>
      </c>
      <c r="AK19" s="206">
        <v>2</v>
      </c>
      <c r="AL19" s="207">
        <v>1</v>
      </c>
      <c r="AM19" s="431" t="s">
        <v>79</v>
      </c>
      <c r="AN19" s="479"/>
      <c r="AO19" s="51">
        <v>10</v>
      </c>
      <c r="AP19" s="127">
        <v>1</v>
      </c>
      <c r="AQ19" s="127">
        <v>0</v>
      </c>
      <c r="AR19" s="207">
        <v>10</v>
      </c>
      <c r="AS19" s="207">
        <v>1</v>
      </c>
      <c r="AT19" s="207">
        <v>9</v>
      </c>
      <c r="AU19" s="207">
        <v>9</v>
      </c>
      <c r="AV19" s="207">
        <v>12</v>
      </c>
      <c r="AW19" s="207">
        <v>8</v>
      </c>
      <c r="AX19" s="207">
        <v>3</v>
      </c>
      <c r="AY19" s="207">
        <v>2</v>
      </c>
      <c r="AZ19" s="207">
        <v>1</v>
      </c>
      <c r="BA19" s="207">
        <v>0</v>
      </c>
      <c r="BB19" s="207">
        <v>1</v>
      </c>
      <c r="BC19" s="207">
        <v>0</v>
      </c>
    </row>
    <row r="20" spans="1:55" s="6" customFormat="1" ht="18" customHeight="1">
      <c r="A20" s="57" t="s">
        <v>80</v>
      </c>
      <c r="B20" s="58"/>
      <c r="C20" s="58"/>
      <c r="D20" s="58"/>
      <c r="E20" s="59"/>
      <c r="F20" s="51">
        <v>11</v>
      </c>
      <c r="G20" s="449">
        <f t="shared" si="52"/>
        <v>105</v>
      </c>
      <c r="H20" s="450"/>
      <c r="I20" s="449">
        <f t="shared" si="53"/>
        <v>58</v>
      </c>
      <c r="J20" s="450"/>
      <c r="K20" s="207">
        <v>2</v>
      </c>
      <c r="L20" s="207">
        <v>1</v>
      </c>
      <c r="M20" s="207">
        <v>0</v>
      </c>
      <c r="N20" s="207">
        <v>0</v>
      </c>
      <c r="O20" s="207">
        <v>2</v>
      </c>
      <c r="P20" s="207">
        <v>1</v>
      </c>
      <c r="Q20" s="207">
        <v>2</v>
      </c>
      <c r="R20" s="207">
        <v>2</v>
      </c>
      <c r="S20" s="207">
        <v>2</v>
      </c>
      <c r="T20" s="207">
        <v>2</v>
      </c>
      <c r="U20" s="206">
        <v>2</v>
      </c>
      <c r="V20" s="207">
        <v>1</v>
      </c>
      <c r="W20" s="57" t="s">
        <v>80</v>
      </c>
      <c r="X20" s="50">
        <v>11</v>
      </c>
      <c r="Y20" s="207">
        <v>2</v>
      </c>
      <c r="Z20" s="207">
        <v>0</v>
      </c>
      <c r="AA20" s="207">
        <v>2</v>
      </c>
      <c r="AB20" s="207">
        <v>0</v>
      </c>
      <c r="AC20" s="207">
        <v>1</v>
      </c>
      <c r="AD20" s="207">
        <v>1</v>
      </c>
      <c r="AE20" s="207">
        <v>43</v>
      </c>
      <c r="AF20" s="207">
        <v>23</v>
      </c>
      <c r="AG20" s="207">
        <v>2</v>
      </c>
      <c r="AH20" s="207">
        <v>2</v>
      </c>
      <c r="AI20" s="206">
        <v>2</v>
      </c>
      <c r="AJ20" s="206">
        <v>0</v>
      </c>
      <c r="AK20" s="206">
        <v>2</v>
      </c>
      <c r="AL20" s="207">
        <v>2</v>
      </c>
      <c r="AM20" s="431" t="s">
        <v>80</v>
      </c>
      <c r="AN20" s="479"/>
      <c r="AO20" s="51">
        <v>11</v>
      </c>
      <c r="AP20" s="127">
        <v>2</v>
      </c>
      <c r="AQ20" s="127">
        <v>0</v>
      </c>
      <c r="AR20" s="207">
        <v>2</v>
      </c>
      <c r="AS20" s="207">
        <v>2</v>
      </c>
      <c r="AT20" s="207">
        <v>7</v>
      </c>
      <c r="AU20" s="207">
        <v>7</v>
      </c>
      <c r="AV20" s="207">
        <v>30</v>
      </c>
      <c r="AW20" s="207">
        <v>14</v>
      </c>
      <c r="AX20" s="207">
        <v>0</v>
      </c>
      <c r="AY20" s="207">
        <v>0</v>
      </c>
      <c r="AZ20" s="207">
        <v>8</v>
      </c>
      <c r="BA20" s="207">
        <v>4</v>
      </c>
      <c r="BB20" s="207">
        <v>0</v>
      </c>
      <c r="BC20" s="207">
        <v>0</v>
      </c>
    </row>
    <row r="21" spans="1:55" s="6" customFormat="1" ht="18" customHeight="1">
      <c r="A21" s="57" t="s">
        <v>81</v>
      </c>
      <c r="B21" s="58"/>
      <c r="C21" s="58"/>
      <c r="D21" s="58"/>
      <c r="E21" s="59"/>
      <c r="F21" s="51">
        <v>12</v>
      </c>
      <c r="G21" s="449">
        <f t="shared" si="52"/>
        <v>139</v>
      </c>
      <c r="H21" s="450"/>
      <c r="I21" s="449">
        <f t="shared" si="53"/>
        <v>95</v>
      </c>
      <c r="J21" s="450"/>
      <c r="K21" s="207">
        <v>2</v>
      </c>
      <c r="L21" s="207">
        <v>1</v>
      </c>
      <c r="M21" s="207">
        <v>0</v>
      </c>
      <c r="N21" s="207">
        <v>0</v>
      </c>
      <c r="O21" s="207">
        <v>2</v>
      </c>
      <c r="P21" s="207">
        <v>2</v>
      </c>
      <c r="Q21" s="207">
        <v>4</v>
      </c>
      <c r="R21" s="207">
        <v>3</v>
      </c>
      <c r="S21" s="207">
        <v>2</v>
      </c>
      <c r="T21" s="207">
        <v>2</v>
      </c>
      <c r="U21" s="206">
        <v>3</v>
      </c>
      <c r="V21" s="207">
        <v>2</v>
      </c>
      <c r="W21" s="57" t="s">
        <v>81</v>
      </c>
      <c r="X21" s="50">
        <v>12</v>
      </c>
      <c r="Y21" s="207">
        <v>0</v>
      </c>
      <c r="Z21" s="207">
        <v>0</v>
      </c>
      <c r="AA21" s="207">
        <v>2</v>
      </c>
      <c r="AB21" s="207">
        <v>1</v>
      </c>
      <c r="AC21" s="207">
        <v>2</v>
      </c>
      <c r="AD21" s="207">
        <v>2</v>
      </c>
      <c r="AE21" s="207">
        <v>67</v>
      </c>
      <c r="AF21" s="207">
        <v>47</v>
      </c>
      <c r="AG21" s="207">
        <v>3</v>
      </c>
      <c r="AH21" s="207">
        <v>2</v>
      </c>
      <c r="AI21" s="206">
        <v>2</v>
      </c>
      <c r="AJ21" s="206">
        <v>2</v>
      </c>
      <c r="AK21" s="206">
        <v>2</v>
      </c>
      <c r="AL21" s="207">
        <v>2</v>
      </c>
      <c r="AM21" s="431" t="s">
        <v>81</v>
      </c>
      <c r="AN21" s="479"/>
      <c r="AO21" s="51">
        <v>12</v>
      </c>
      <c r="AP21" s="127">
        <v>3</v>
      </c>
      <c r="AQ21" s="127">
        <v>1</v>
      </c>
      <c r="AR21" s="207">
        <v>12</v>
      </c>
      <c r="AS21" s="207">
        <v>5</v>
      </c>
      <c r="AT21" s="207">
        <v>13</v>
      </c>
      <c r="AU21" s="207">
        <v>13</v>
      </c>
      <c r="AV21" s="207">
        <v>20</v>
      </c>
      <c r="AW21" s="207">
        <v>10</v>
      </c>
      <c r="AX21" s="207">
        <v>1</v>
      </c>
      <c r="AY21" s="207">
        <v>0</v>
      </c>
      <c r="AZ21" s="207">
        <v>5</v>
      </c>
      <c r="BA21" s="207">
        <v>2</v>
      </c>
      <c r="BB21" s="207">
        <v>4</v>
      </c>
      <c r="BC21" s="207">
        <v>2</v>
      </c>
    </row>
    <row r="22" spans="1:55" s="6" customFormat="1" ht="18" customHeight="1">
      <c r="A22" s="57" t="s">
        <v>82</v>
      </c>
      <c r="B22" s="58"/>
      <c r="C22" s="58"/>
      <c r="D22" s="58"/>
      <c r="E22" s="59"/>
      <c r="F22" s="51">
        <v>13</v>
      </c>
      <c r="G22" s="449">
        <f t="shared" si="52"/>
        <v>132</v>
      </c>
      <c r="H22" s="450"/>
      <c r="I22" s="449">
        <f t="shared" si="53"/>
        <v>96</v>
      </c>
      <c r="J22" s="450"/>
      <c r="K22" s="207">
        <v>1</v>
      </c>
      <c r="L22" s="207">
        <v>1</v>
      </c>
      <c r="M22" s="207"/>
      <c r="N22" s="207"/>
      <c r="O22" s="207">
        <v>1</v>
      </c>
      <c r="P22" s="207">
        <v>1</v>
      </c>
      <c r="Q22" s="207">
        <v>2</v>
      </c>
      <c r="R22" s="207">
        <v>2</v>
      </c>
      <c r="S22" s="207">
        <v>1</v>
      </c>
      <c r="T22" s="207">
        <v>1</v>
      </c>
      <c r="U22" s="206">
        <v>4</v>
      </c>
      <c r="V22" s="207">
        <v>2</v>
      </c>
      <c r="W22" s="57" t="s">
        <v>82</v>
      </c>
      <c r="X22" s="50">
        <v>13</v>
      </c>
      <c r="Y22" s="207">
        <v>1</v>
      </c>
      <c r="Z22" s="207"/>
      <c r="AA22" s="207">
        <v>1</v>
      </c>
      <c r="AB22" s="207">
        <v>1</v>
      </c>
      <c r="AC22" s="207">
        <v>2</v>
      </c>
      <c r="AD22" s="207">
        <v>2</v>
      </c>
      <c r="AE22" s="207">
        <v>68</v>
      </c>
      <c r="AF22" s="207">
        <v>48</v>
      </c>
      <c r="AG22" s="207">
        <v>2</v>
      </c>
      <c r="AH22" s="207">
        <v>2</v>
      </c>
      <c r="AI22" s="206">
        <v>1</v>
      </c>
      <c r="AJ22" s="206">
        <v>1</v>
      </c>
      <c r="AK22" s="206">
        <v>1</v>
      </c>
      <c r="AL22" s="207">
        <v>1</v>
      </c>
      <c r="AM22" s="431" t="s">
        <v>82</v>
      </c>
      <c r="AN22" s="479"/>
      <c r="AO22" s="51">
        <v>13</v>
      </c>
      <c r="AP22" s="127">
        <v>2</v>
      </c>
      <c r="AQ22" s="127"/>
      <c r="AR22" s="207">
        <v>12</v>
      </c>
      <c r="AS22" s="207">
        <v>9</v>
      </c>
      <c r="AT22" s="207">
        <v>10</v>
      </c>
      <c r="AU22" s="207">
        <v>10</v>
      </c>
      <c r="AV22" s="207">
        <v>23</v>
      </c>
      <c r="AW22" s="207">
        <v>15</v>
      </c>
      <c r="AX22" s="207">
        <v>3</v>
      </c>
      <c r="AY22" s="207">
        <v>1</v>
      </c>
      <c r="AZ22" s="207">
        <v>6</v>
      </c>
      <c r="BA22" s="207">
        <v>4</v>
      </c>
      <c r="BB22" s="207">
        <v>2</v>
      </c>
      <c r="BC22" s="207">
        <v>1</v>
      </c>
    </row>
    <row r="23" spans="1:55" s="6" customFormat="1" ht="18" customHeight="1">
      <c r="A23" s="57" t="s">
        <v>83</v>
      </c>
      <c r="B23" s="81"/>
      <c r="C23" s="81"/>
      <c r="D23" s="81"/>
      <c r="E23" s="82"/>
      <c r="F23" s="51">
        <v>14</v>
      </c>
      <c r="G23" s="449">
        <f t="shared" si="52"/>
        <v>72</v>
      </c>
      <c r="H23" s="450"/>
      <c r="I23" s="449">
        <f t="shared" si="53"/>
        <v>45</v>
      </c>
      <c r="J23" s="450"/>
      <c r="K23" s="207">
        <v>1</v>
      </c>
      <c r="L23" s="207"/>
      <c r="M23" s="207"/>
      <c r="N23" s="207"/>
      <c r="O23" s="207">
        <v>1</v>
      </c>
      <c r="P23" s="207"/>
      <c r="Q23" s="207">
        <v>2</v>
      </c>
      <c r="R23" s="207">
        <v>1</v>
      </c>
      <c r="S23" s="207"/>
      <c r="T23" s="207"/>
      <c r="U23" s="206">
        <v>1</v>
      </c>
      <c r="V23" s="207"/>
      <c r="W23" s="57" t="s">
        <v>83</v>
      </c>
      <c r="X23" s="50">
        <v>14</v>
      </c>
      <c r="Y23" s="207"/>
      <c r="Z23" s="207"/>
      <c r="AA23" s="207">
        <v>1</v>
      </c>
      <c r="AB23" s="207">
        <v>1</v>
      </c>
      <c r="AC23" s="207">
        <v>1</v>
      </c>
      <c r="AD23" s="207">
        <v>1</v>
      </c>
      <c r="AE23" s="207">
        <v>43</v>
      </c>
      <c r="AF23" s="207">
        <v>27</v>
      </c>
      <c r="AG23" s="207">
        <v>2</v>
      </c>
      <c r="AH23" s="207">
        <v>2</v>
      </c>
      <c r="AI23" s="206">
        <v>1</v>
      </c>
      <c r="AJ23" s="206">
        <v>1</v>
      </c>
      <c r="AK23" s="206">
        <v>1</v>
      </c>
      <c r="AL23" s="207">
        <v>1</v>
      </c>
      <c r="AM23" s="431" t="s">
        <v>83</v>
      </c>
      <c r="AN23" s="479"/>
      <c r="AO23" s="51">
        <v>14</v>
      </c>
      <c r="AP23" s="127">
        <v>1</v>
      </c>
      <c r="AQ23" s="127"/>
      <c r="AR23" s="207">
        <v>4</v>
      </c>
      <c r="AS23" s="207">
        <v>1</v>
      </c>
      <c r="AT23" s="207">
        <v>4</v>
      </c>
      <c r="AU23" s="207">
        <v>4</v>
      </c>
      <c r="AV23" s="207">
        <v>9</v>
      </c>
      <c r="AW23" s="207">
        <v>6</v>
      </c>
      <c r="AX23" s="207"/>
      <c r="AY23" s="207"/>
      <c r="AZ23" s="207">
        <v>3</v>
      </c>
      <c r="BA23" s="207">
        <v>2</v>
      </c>
      <c r="BB23" s="207">
        <v>1</v>
      </c>
      <c r="BC23" s="207">
        <v>1</v>
      </c>
    </row>
    <row r="24" spans="1:55" s="6" customFormat="1" ht="18" customHeight="1">
      <c r="A24" s="253" t="s">
        <v>84</v>
      </c>
      <c r="B24" s="320"/>
      <c r="C24" s="320"/>
      <c r="D24" s="320"/>
      <c r="E24" s="329"/>
      <c r="F24" s="236">
        <v>15</v>
      </c>
      <c r="G24" s="449">
        <f t="shared" si="52"/>
        <v>933</v>
      </c>
      <c r="H24" s="450"/>
      <c r="I24" s="449">
        <f t="shared" si="53"/>
        <v>592</v>
      </c>
      <c r="J24" s="450"/>
      <c r="K24" s="256">
        <f>SUM(K25:K31)</f>
        <v>16</v>
      </c>
      <c r="L24" s="256">
        <f t="shared" ref="L24:V24" si="79">SUM(L25:L31)</f>
        <v>7</v>
      </c>
      <c r="M24" s="256">
        <f t="shared" si="79"/>
        <v>1</v>
      </c>
      <c r="N24" s="256">
        <f t="shared" si="79"/>
        <v>0</v>
      </c>
      <c r="O24" s="256">
        <f t="shared" si="79"/>
        <v>16</v>
      </c>
      <c r="P24" s="256">
        <f t="shared" si="79"/>
        <v>11</v>
      </c>
      <c r="Q24" s="256">
        <f t="shared" si="79"/>
        <v>24</v>
      </c>
      <c r="R24" s="256">
        <f t="shared" si="79"/>
        <v>19</v>
      </c>
      <c r="S24" s="256">
        <f t="shared" si="79"/>
        <v>14</v>
      </c>
      <c r="T24" s="256">
        <f t="shared" si="79"/>
        <v>10</v>
      </c>
      <c r="U24" s="256">
        <f t="shared" si="79"/>
        <v>15</v>
      </c>
      <c r="V24" s="256">
        <f t="shared" si="79"/>
        <v>10</v>
      </c>
      <c r="W24" s="253" t="s">
        <v>84</v>
      </c>
      <c r="X24" s="233">
        <v>15</v>
      </c>
      <c r="Y24" s="256">
        <f>SUM(Y25:Y31)</f>
        <v>7</v>
      </c>
      <c r="Z24" s="256">
        <f t="shared" ref="Z24" si="80">SUM(Z25:Z31)</f>
        <v>2</v>
      </c>
      <c r="AA24" s="256">
        <f t="shared" ref="AA24" si="81">SUM(AA25:AA31)</f>
        <v>11</v>
      </c>
      <c r="AB24" s="256">
        <f t="shared" ref="AB24" si="82">SUM(AB25:AB31)</f>
        <v>6</v>
      </c>
      <c r="AC24" s="256">
        <f t="shared" ref="AC24" si="83">SUM(AC25:AC31)</f>
        <v>14</v>
      </c>
      <c r="AD24" s="256">
        <f t="shared" ref="AD24" si="84">SUM(AD25:AD31)</f>
        <v>12</v>
      </c>
      <c r="AE24" s="256">
        <f t="shared" ref="AE24" si="85">SUM(AE25:AE31)</f>
        <v>460</v>
      </c>
      <c r="AF24" s="256">
        <f t="shared" ref="AF24" si="86">SUM(AF25:AF31)</f>
        <v>274</v>
      </c>
      <c r="AG24" s="256">
        <f t="shared" ref="AG24" si="87">SUM(AG25:AG31)</f>
        <v>25</v>
      </c>
      <c r="AH24" s="256">
        <f t="shared" ref="AH24" si="88">SUM(AH25:AH31)</f>
        <v>23</v>
      </c>
      <c r="AI24" s="256">
        <f t="shared" ref="AI24" si="89">SUM(AI25:AI31)</f>
        <v>11</v>
      </c>
      <c r="AJ24" s="256">
        <f t="shared" ref="AJ24" si="90">SUM(AJ25:AJ31)</f>
        <v>11</v>
      </c>
      <c r="AK24" s="256">
        <f>SUM(AK25:AK31)</f>
        <v>19</v>
      </c>
      <c r="AL24" s="256">
        <f t="shared" ref="AL24" si="91">SUM(AL25:AL31)</f>
        <v>15</v>
      </c>
      <c r="AM24" s="423" t="s">
        <v>84</v>
      </c>
      <c r="AN24" s="672"/>
      <c r="AO24" s="236">
        <v>15</v>
      </c>
      <c r="AP24" s="256">
        <f>SUM(AP25:AP31)</f>
        <v>16</v>
      </c>
      <c r="AQ24" s="256">
        <f t="shared" ref="AQ24" si="92">SUM(AQ25:AQ31)</f>
        <v>0</v>
      </c>
      <c r="AR24" s="256">
        <f t="shared" ref="AR24" si="93">SUM(AR25:AR31)</f>
        <v>45</v>
      </c>
      <c r="AS24" s="256">
        <f t="shared" ref="AS24" si="94">SUM(AS25:AS31)</f>
        <v>14</v>
      </c>
      <c r="AT24" s="256">
        <f t="shared" ref="AT24" si="95">SUM(AT25:AT31)</f>
        <v>76</v>
      </c>
      <c r="AU24" s="256">
        <f t="shared" ref="AU24" si="96">SUM(AU25:AU31)</f>
        <v>76</v>
      </c>
      <c r="AV24" s="256">
        <f t="shared" ref="AV24" si="97">SUM(AV25:AV31)</f>
        <v>163</v>
      </c>
      <c r="AW24" s="256">
        <f t="shared" ref="AW24" si="98">SUM(AW25:AW31)</f>
        <v>102</v>
      </c>
      <c r="AX24" s="256">
        <f t="shared" ref="AX24" si="99">SUM(AX25:AX31)</f>
        <v>29</v>
      </c>
      <c r="AY24" s="256">
        <f t="shared" ref="AY24" si="100">SUM(AY25:AY31)</f>
        <v>15</v>
      </c>
      <c r="AZ24" s="256">
        <f t="shared" ref="AZ24" si="101">SUM(AZ25:AZ31)</f>
        <v>20</v>
      </c>
      <c r="BA24" s="256">
        <f t="shared" ref="BA24" si="102">SUM(BA25:BA31)</f>
        <v>11</v>
      </c>
      <c r="BB24" s="256">
        <f>SUM(BB25:BB31)</f>
        <v>4</v>
      </c>
      <c r="BC24" s="256">
        <f t="shared" ref="BC24" si="103">SUM(BC25:BC31)</f>
        <v>2</v>
      </c>
    </row>
    <row r="25" spans="1:55" s="6" customFormat="1" ht="18" customHeight="1">
      <c r="A25" s="57" t="s">
        <v>85</v>
      </c>
      <c r="B25" s="58"/>
      <c r="C25" s="58"/>
      <c r="D25" s="58"/>
      <c r="E25" s="59"/>
      <c r="F25" s="51">
        <v>16</v>
      </c>
      <c r="G25" s="449">
        <f t="shared" si="52"/>
        <v>79</v>
      </c>
      <c r="H25" s="450"/>
      <c r="I25" s="449">
        <f t="shared" si="53"/>
        <v>46</v>
      </c>
      <c r="J25" s="450"/>
      <c r="K25" s="207">
        <v>1</v>
      </c>
      <c r="L25" s="207"/>
      <c r="M25" s="207"/>
      <c r="N25" s="207"/>
      <c r="O25" s="207">
        <v>1</v>
      </c>
      <c r="P25" s="207">
        <v>1</v>
      </c>
      <c r="Q25" s="207">
        <v>2</v>
      </c>
      <c r="R25" s="207">
        <v>2</v>
      </c>
      <c r="S25" s="207">
        <v>1</v>
      </c>
      <c r="T25" s="207">
        <v>1</v>
      </c>
      <c r="U25" s="206">
        <v>2</v>
      </c>
      <c r="V25" s="207">
        <v>1</v>
      </c>
      <c r="W25" s="57" t="s">
        <v>85</v>
      </c>
      <c r="X25" s="50">
        <v>16</v>
      </c>
      <c r="Y25" s="207">
        <v>1</v>
      </c>
      <c r="Z25" s="207"/>
      <c r="AA25" s="207">
        <v>1</v>
      </c>
      <c r="AB25" s="207">
        <v>1</v>
      </c>
      <c r="AC25" s="207">
        <v>1</v>
      </c>
      <c r="AD25" s="207">
        <v>1</v>
      </c>
      <c r="AE25" s="207">
        <v>38</v>
      </c>
      <c r="AF25" s="207">
        <v>20</v>
      </c>
      <c r="AG25" s="207">
        <v>2</v>
      </c>
      <c r="AH25" s="207">
        <v>2</v>
      </c>
      <c r="AI25" s="206">
        <v>1</v>
      </c>
      <c r="AJ25" s="206">
        <v>1</v>
      </c>
      <c r="AK25" s="206">
        <v>2</v>
      </c>
      <c r="AL25" s="207">
        <v>1</v>
      </c>
      <c r="AM25" s="431" t="s">
        <v>85</v>
      </c>
      <c r="AN25" s="479"/>
      <c r="AO25" s="51">
        <v>16</v>
      </c>
      <c r="AP25" s="127">
        <v>1</v>
      </c>
      <c r="AQ25" s="127"/>
      <c r="AR25" s="207">
        <v>8</v>
      </c>
      <c r="AS25" s="207">
        <v>2</v>
      </c>
      <c r="AT25" s="207">
        <v>6</v>
      </c>
      <c r="AU25" s="207">
        <v>6</v>
      </c>
      <c r="AV25" s="207">
        <v>11</v>
      </c>
      <c r="AW25" s="207">
        <v>7</v>
      </c>
      <c r="AX25" s="207"/>
      <c r="AY25" s="207"/>
      <c r="AZ25" s="207">
        <v>5</v>
      </c>
      <c r="BA25" s="207">
        <v>2</v>
      </c>
      <c r="BB25" s="207"/>
      <c r="BC25" s="207"/>
    </row>
    <row r="26" spans="1:55" s="6" customFormat="1" ht="18" customHeight="1">
      <c r="A26" s="57" t="s">
        <v>86</v>
      </c>
      <c r="B26" s="58"/>
      <c r="C26" s="58"/>
      <c r="D26" s="58"/>
      <c r="E26" s="59"/>
      <c r="F26" s="51">
        <v>17</v>
      </c>
      <c r="G26" s="449">
        <f t="shared" si="52"/>
        <v>238</v>
      </c>
      <c r="H26" s="450"/>
      <c r="I26" s="449">
        <f t="shared" si="53"/>
        <v>157</v>
      </c>
      <c r="J26" s="450"/>
      <c r="K26" s="207">
        <v>3</v>
      </c>
      <c r="L26" s="207">
        <v>1</v>
      </c>
      <c r="M26" s="207">
        <v>1</v>
      </c>
      <c r="N26" s="207">
        <v>0</v>
      </c>
      <c r="O26" s="207">
        <v>3</v>
      </c>
      <c r="P26" s="207">
        <v>1</v>
      </c>
      <c r="Q26" s="207">
        <v>7</v>
      </c>
      <c r="R26" s="207">
        <v>5</v>
      </c>
      <c r="S26" s="207">
        <v>3</v>
      </c>
      <c r="T26" s="207">
        <v>2</v>
      </c>
      <c r="U26" s="206">
        <v>4</v>
      </c>
      <c r="V26" s="207">
        <v>3</v>
      </c>
      <c r="W26" s="57" t="s">
        <v>86</v>
      </c>
      <c r="X26" s="50">
        <v>17</v>
      </c>
      <c r="Y26" s="207">
        <v>3</v>
      </c>
      <c r="Z26" s="207">
        <v>1</v>
      </c>
      <c r="AA26" s="207">
        <v>3</v>
      </c>
      <c r="AB26" s="207">
        <v>3</v>
      </c>
      <c r="AC26" s="207">
        <v>3</v>
      </c>
      <c r="AD26" s="207">
        <v>3</v>
      </c>
      <c r="AE26" s="207">
        <v>126</v>
      </c>
      <c r="AF26" s="207">
        <v>80</v>
      </c>
      <c r="AG26" s="207">
        <v>6</v>
      </c>
      <c r="AH26" s="207">
        <v>5</v>
      </c>
      <c r="AI26" s="206">
        <v>3</v>
      </c>
      <c r="AJ26" s="206">
        <v>3</v>
      </c>
      <c r="AK26" s="206">
        <v>5</v>
      </c>
      <c r="AL26" s="207">
        <v>5</v>
      </c>
      <c r="AM26" s="431" t="s">
        <v>86</v>
      </c>
      <c r="AN26" s="479"/>
      <c r="AO26" s="51">
        <v>17</v>
      </c>
      <c r="AP26" s="127">
        <v>3</v>
      </c>
      <c r="AQ26" s="127">
        <v>0</v>
      </c>
      <c r="AR26" s="207">
        <v>2</v>
      </c>
      <c r="AS26" s="207">
        <v>0</v>
      </c>
      <c r="AT26" s="207">
        <v>23</v>
      </c>
      <c r="AU26" s="207">
        <v>23</v>
      </c>
      <c r="AV26" s="207">
        <v>40</v>
      </c>
      <c r="AW26" s="207">
        <v>22</v>
      </c>
      <c r="AX26" s="207">
        <v>10</v>
      </c>
      <c r="AY26" s="207">
        <v>4</v>
      </c>
      <c r="AZ26" s="207">
        <v>5</v>
      </c>
      <c r="BA26" s="207">
        <v>4</v>
      </c>
      <c r="BB26" s="207">
        <v>1</v>
      </c>
      <c r="BC26" s="207">
        <v>0</v>
      </c>
    </row>
    <row r="27" spans="1:55" s="6" customFormat="1" ht="18" customHeight="1">
      <c r="A27" s="57" t="s">
        <v>87</v>
      </c>
      <c r="B27" s="81"/>
      <c r="C27" s="81"/>
      <c r="D27" s="81"/>
      <c r="E27" s="82"/>
      <c r="F27" s="51">
        <v>18</v>
      </c>
      <c r="G27" s="449">
        <f t="shared" si="52"/>
        <v>79</v>
      </c>
      <c r="H27" s="450"/>
      <c r="I27" s="449">
        <f t="shared" si="53"/>
        <v>45</v>
      </c>
      <c r="J27" s="450"/>
      <c r="K27" s="207">
        <v>2</v>
      </c>
      <c r="L27" s="207">
        <v>1</v>
      </c>
      <c r="M27" s="207">
        <v>0</v>
      </c>
      <c r="N27" s="207">
        <v>0</v>
      </c>
      <c r="O27" s="207">
        <v>2</v>
      </c>
      <c r="P27" s="207">
        <v>1</v>
      </c>
      <c r="Q27" s="207">
        <v>2</v>
      </c>
      <c r="R27" s="207">
        <v>1</v>
      </c>
      <c r="S27" s="207">
        <v>1</v>
      </c>
      <c r="T27" s="207">
        <v>0</v>
      </c>
      <c r="U27" s="206">
        <v>1</v>
      </c>
      <c r="V27" s="207">
        <v>0</v>
      </c>
      <c r="W27" s="57" t="s">
        <v>87</v>
      </c>
      <c r="X27" s="50">
        <v>18</v>
      </c>
      <c r="Y27" s="207">
        <v>1</v>
      </c>
      <c r="Z27" s="207">
        <v>0</v>
      </c>
      <c r="AA27" s="207">
        <v>0</v>
      </c>
      <c r="AB27" s="207">
        <v>0</v>
      </c>
      <c r="AC27" s="207">
        <v>1</v>
      </c>
      <c r="AD27" s="207">
        <v>1</v>
      </c>
      <c r="AE27" s="207">
        <v>42</v>
      </c>
      <c r="AF27" s="207">
        <v>23</v>
      </c>
      <c r="AG27" s="207">
        <v>2</v>
      </c>
      <c r="AH27" s="207">
        <v>2</v>
      </c>
      <c r="AI27" s="206">
        <v>0</v>
      </c>
      <c r="AJ27" s="206">
        <v>0</v>
      </c>
      <c r="AK27" s="206">
        <v>1</v>
      </c>
      <c r="AL27" s="207">
        <v>0</v>
      </c>
      <c r="AM27" s="431" t="s">
        <v>87</v>
      </c>
      <c r="AN27" s="479"/>
      <c r="AO27" s="51">
        <v>18</v>
      </c>
      <c r="AP27" s="127">
        <v>2</v>
      </c>
      <c r="AQ27" s="127">
        <v>0</v>
      </c>
      <c r="AR27" s="207">
        <v>4</v>
      </c>
      <c r="AS27" s="207">
        <v>1</v>
      </c>
      <c r="AT27" s="207">
        <v>6</v>
      </c>
      <c r="AU27" s="207">
        <v>6</v>
      </c>
      <c r="AV27" s="207">
        <v>12</v>
      </c>
      <c r="AW27" s="207">
        <v>9</v>
      </c>
      <c r="AX27" s="207">
        <v>8</v>
      </c>
      <c r="AY27" s="207">
        <v>3</v>
      </c>
      <c r="AZ27" s="207">
        <v>1</v>
      </c>
      <c r="BA27" s="207">
        <v>0</v>
      </c>
      <c r="BB27" s="207">
        <v>0</v>
      </c>
      <c r="BC27" s="207">
        <v>0</v>
      </c>
    </row>
    <row r="28" spans="1:55" s="6" customFormat="1" ht="18" customHeight="1">
      <c r="A28" s="57" t="s">
        <v>88</v>
      </c>
      <c r="B28" s="81"/>
      <c r="C28" s="81"/>
      <c r="D28" s="81"/>
      <c r="E28" s="82"/>
      <c r="F28" s="51">
        <v>19</v>
      </c>
      <c r="G28" s="449">
        <f t="shared" si="52"/>
        <v>71</v>
      </c>
      <c r="H28" s="450"/>
      <c r="I28" s="449">
        <f t="shared" si="53"/>
        <v>43</v>
      </c>
      <c r="J28" s="450"/>
      <c r="K28" s="207">
        <v>1</v>
      </c>
      <c r="L28" s="207">
        <v>1</v>
      </c>
      <c r="M28" s="207"/>
      <c r="N28" s="207"/>
      <c r="O28" s="207">
        <v>1</v>
      </c>
      <c r="P28" s="207">
        <v>1</v>
      </c>
      <c r="Q28" s="207"/>
      <c r="R28" s="207"/>
      <c r="S28" s="207">
        <v>1</v>
      </c>
      <c r="T28" s="207">
        <v>1</v>
      </c>
      <c r="U28" s="206">
        <v>1</v>
      </c>
      <c r="V28" s="207">
        <v>1</v>
      </c>
      <c r="W28" s="57" t="s">
        <v>88</v>
      </c>
      <c r="X28" s="50">
        <v>19</v>
      </c>
      <c r="Y28" s="207"/>
      <c r="Z28" s="207"/>
      <c r="AA28" s="207">
        <v>1</v>
      </c>
      <c r="AB28" s="207"/>
      <c r="AC28" s="207">
        <v>1</v>
      </c>
      <c r="AD28" s="207">
        <v>1</v>
      </c>
      <c r="AE28" s="207">
        <v>36</v>
      </c>
      <c r="AF28" s="207">
        <v>19</v>
      </c>
      <c r="AG28" s="207">
        <v>3</v>
      </c>
      <c r="AH28" s="207">
        <v>2</v>
      </c>
      <c r="AI28" s="206">
        <v>1</v>
      </c>
      <c r="AJ28" s="206">
        <v>1</v>
      </c>
      <c r="AK28" s="206">
        <v>2</v>
      </c>
      <c r="AL28" s="207">
        <v>1</v>
      </c>
      <c r="AM28" s="431" t="s">
        <v>88</v>
      </c>
      <c r="AN28" s="479"/>
      <c r="AO28" s="51">
        <v>19</v>
      </c>
      <c r="AP28" s="127">
        <v>1</v>
      </c>
      <c r="AQ28" s="127"/>
      <c r="AR28" s="207">
        <v>3</v>
      </c>
      <c r="AS28" s="207"/>
      <c r="AT28" s="207">
        <v>7</v>
      </c>
      <c r="AU28" s="207">
        <v>7</v>
      </c>
      <c r="AV28" s="207">
        <v>12</v>
      </c>
      <c r="AW28" s="207">
        <v>8</v>
      </c>
      <c r="AX28" s="207">
        <v>2</v>
      </c>
      <c r="AY28" s="207">
        <v>2</v>
      </c>
      <c r="AZ28" s="207"/>
      <c r="BA28" s="207"/>
      <c r="BB28" s="207"/>
      <c r="BC28" s="207"/>
    </row>
    <row r="29" spans="1:55" s="6" customFormat="1" ht="18" customHeight="1">
      <c r="A29" s="57" t="s">
        <v>89</v>
      </c>
      <c r="B29" s="81"/>
      <c r="C29" s="81"/>
      <c r="D29" s="81"/>
      <c r="E29" s="82"/>
      <c r="F29" s="51">
        <v>20</v>
      </c>
      <c r="G29" s="449">
        <f t="shared" si="52"/>
        <v>82</v>
      </c>
      <c r="H29" s="450"/>
      <c r="I29" s="449">
        <f t="shared" si="53"/>
        <v>48</v>
      </c>
      <c r="J29" s="450"/>
      <c r="K29" s="207">
        <v>2</v>
      </c>
      <c r="L29" s="207">
        <v>1</v>
      </c>
      <c r="M29" s="207">
        <v>0</v>
      </c>
      <c r="N29" s="207">
        <v>0</v>
      </c>
      <c r="O29" s="207">
        <v>2</v>
      </c>
      <c r="P29" s="207">
        <v>1</v>
      </c>
      <c r="Q29" s="207">
        <v>2</v>
      </c>
      <c r="R29" s="207">
        <v>2</v>
      </c>
      <c r="S29" s="207">
        <v>1</v>
      </c>
      <c r="T29" s="207">
        <v>0</v>
      </c>
      <c r="U29" s="206">
        <v>1</v>
      </c>
      <c r="V29" s="207">
        <v>1</v>
      </c>
      <c r="W29" s="57" t="s">
        <v>89</v>
      </c>
      <c r="X29" s="50">
        <v>20</v>
      </c>
      <c r="Y29" s="207">
        <v>0</v>
      </c>
      <c r="Z29" s="207">
        <v>0</v>
      </c>
      <c r="AA29" s="207">
        <v>1</v>
      </c>
      <c r="AB29" s="207">
        <v>0</v>
      </c>
      <c r="AC29" s="207">
        <v>1</v>
      </c>
      <c r="AD29" s="207">
        <v>1</v>
      </c>
      <c r="AE29" s="207">
        <v>51</v>
      </c>
      <c r="AF29" s="207">
        <v>26</v>
      </c>
      <c r="AG29" s="207">
        <v>3</v>
      </c>
      <c r="AH29" s="207">
        <v>3</v>
      </c>
      <c r="AI29" s="206">
        <v>1</v>
      </c>
      <c r="AJ29" s="206">
        <v>1</v>
      </c>
      <c r="AK29" s="206">
        <v>1</v>
      </c>
      <c r="AL29" s="207">
        <v>0</v>
      </c>
      <c r="AM29" s="431" t="s">
        <v>89</v>
      </c>
      <c r="AN29" s="479"/>
      <c r="AO29" s="51">
        <v>20</v>
      </c>
      <c r="AP29" s="127">
        <v>0</v>
      </c>
      <c r="AQ29" s="127">
        <v>0</v>
      </c>
      <c r="AR29" s="207">
        <v>5</v>
      </c>
      <c r="AS29" s="207">
        <v>2</v>
      </c>
      <c r="AT29" s="207">
        <v>5</v>
      </c>
      <c r="AU29" s="207">
        <v>5</v>
      </c>
      <c r="AV29" s="207">
        <v>6</v>
      </c>
      <c r="AW29" s="207">
        <v>5</v>
      </c>
      <c r="AX29" s="207">
        <v>0</v>
      </c>
      <c r="AY29" s="207">
        <v>0</v>
      </c>
      <c r="AZ29" s="207">
        <v>2</v>
      </c>
      <c r="BA29" s="207">
        <v>2</v>
      </c>
      <c r="BB29" s="207">
        <v>0</v>
      </c>
      <c r="BC29" s="207">
        <v>0</v>
      </c>
    </row>
    <row r="30" spans="1:55" s="6" customFormat="1" ht="18" customHeight="1">
      <c r="A30" s="57" t="s">
        <v>90</v>
      </c>
      <c r="B30" s="81"/>
      <c r="C30" s="81"/>
      <c r="D30" s="81"/>
      <c r="E30" s="82"/>
      <c r="F30" s="51">
        <v>21</v>
      </c>
      <c r="G30" s="449">
        <f t="shared" si="52"/>
        <v>160</v>
      </c>
      <c r="H30" s="450"/>
      <c r="I30" s="449">
        <f t="shared" si="53"/>
        <v>108</v>
      </c>
      <c r="J30" s="450"/>
      <c r="K30" s="207">
        <v>3</v>
      </c>
      <c r="L30" s="207">
        <v>1</v>
      </c>
      <c r="M30" s="207">
        <v>0</v>
      </c>
      <c r="N30" s="207">
        <v>0</v>
      </c>
      <c r="O30" s="207">
        <v>3</v>
      </c>
      <c r="P30" s="207">
        <v>3</v>
      </c>
      <c r="Q30" s="207">
        <v>5</v>
      </c>
      <c r="R30" s="207">
        <v>3</v>
      </c>
      <c r="S30" s="207">
        <v>3</v>
      </c>
      <c r="T30" s="207">
        <v>2</v>
      </c>
      <c r="U30" s="206">
        <v>3</v>
      </c>
      <c r="V30" s="207">
        <v>1</v>
      </c>
      <c r="W30" s="57" t="s">
        <v>90</v>
      </c>
      <c r="X30" s="50">
        <v>21</v>
      </c>
      <c r="Y30" s="207">
        <v>0</v>
      </c>
      <c r="Z30" s="207">
        <v>0</v>
      </c>
      <c r="AA30" s="207">
        <v>1</v>
      </c>
      <c r="AB30" s="207">
        <v>0</v>
      </c>
      <c r="AC30" s="207">
        <v>3</v>
      </c>
      <c r="AD30" s="207">
        <v>3</v>
      </c>
      <c r="AE30" s="207">
        <v>66</v>
      </c>
      <c r="AF30" s="207">
        <v>42</v>
      </c>
      <c r="AG30" s="207">
        <v>4</v>
      </c>
      <c r="AH30" s="207">
        <v>4</v>
      </c>
      <c r="AI30" s="206">
        <v>2</v>
      </c>
      <c r="AJ30" s="206">
        <v>2</v>
      </c>
      <c r="AK30" s="206">
        <v>3</v>
      </c>
      <c r="AL30" s="207">
        <v>3</v>
      </c>
      <c r="AM30" s="431" t="s">
        <v>90</v>
      </c>
      <c r="AN30" s="479"/>
      <c r="AO30" s="51">
        <v>21</v>
      </c>
      <c r="AP30" s="127">
        <v>4</v>
      </c>
      <c r="AQ30" s="127">
        <v>0</v>
      </c>
      <c r="AR30" s="207">
        <v>7</v>
      </c>
      <c r="AS30" s="207">
        <v>3</v>
      </c>
      <c r="AT30" s="207">
        <v>10</v>
      </c>
      <c r="AU30" s="207">
        <v>10</v>
      </c>
      <c r="AV30" s="207">
        <v>43</v>
      </c>
      <c r="AW30" s="207">
        <v>31</v>
      </c>
      <c r="AX30" s="207">
        <v>3</v>
      </c>
      <c r="AY30" s="207">
        <v>2</v>
      </c>
      <c r="AZ30" s="207">
        <v>2</v>
      </c>
      <c r="BA30" s="207">
        <v>2</v>
      </c>
      <c r="BB30" s="207">
        <v>1</v>
      </c>
      <c r="BC30" s="207">
        <v>1</v>
      </c>
    </row>
    <row r="31" spans="1:55" s="6" customFormat="1" ht="18" customHeight="1">
      <c r="A31" s="57" t="s">
        <v>91</v>
      </c>
      <c r="B31" s="81"/>
      <c r="C31" s="81"/>
      <c r="D31" s="81"/>
      <c r="E31" s="82"/>
      <c r="F31" s="51">
        <v>22</v>
      </c>
      <c r="G31" s="449">
        <f t="shared" si="52"/>
        <v>224</v>
      </c>
      <c r="H31" s="450"/>
      <c r="I31" s="449">
        <f t="shared" si="53"/>
        <v>145</v>
      </c>
      <c r="J31" s="450"/>
      <c r="K31" s="207">
        <v>4</v>
      </c>
      <c r="L31" s="207">
        <v>2</v>
      </c>
      <c r="M31" s="207">
        <v>0</v>
      </c>
      <c r="N31" s="207">
        <v>0</v>
      </c>
      <c r="O31" s="207">
        <v>4</v>
      </c>
      <c r="P31" s="207">
        <v>3</v>
      </c>
      <c r="Q31" s="207">
        <v>6</v>
      </c>
      <c r="R31" s="207">
        <v>6</v>
      </c>
      <c r="S31" s="207">
        <v>4</v>
      </c>
      <c r="T31" s="207">
        <v>4</v>
      </c>
      <c r="U31" s="206">
        <v>3</v>
      </c>
      <c r="V31" s="207">
        <v>3</v>
      </c>
      <c r="W31" s="57" t="s">
        <v>91</v>
      </c>
      <c r="X31" s="50">
        <v>22</v>
      </c>
      <c r="Y31" s="207">
        <v>2</v>
      </c>
      <c r="Z31" s="207">
        <v>1</v>
      </c>
      <c r="AA31" s="207">
        <v>4</v>
      </c>
      <c r="AB31" s="207">
        <v>2</v>
      </c>
      <c r="AC31" s="207">
        <v>4</v>
      </c>
      <c r="AD31" s="207">
        <v>2</v>
      </c>
      <c r="AE31" s="207">
        <v>101</v>
      </c>
      <c r="AF31" s="207">
        <v>64</v>
      </c>
      <c r="AG31" s="207">
        <v>5</v>
      </c>
      <c r="AH31" s="207">
        <v>5</v>
      </c>
      <c r="AI31" s="206">
        <v>3</v>
      </c>
      <c r="AJ31" s="206">
        <v>3</v>
      </c>
      <c r="AK31" s="206">
        <v>5</v>
      </c>
      <c r="AL31" s="207">
        <v>5</v>
      </c>
      <c r="AM31" s="431" t="s">
        <v>91</v>
      </c>
      <c r="AN31" s="479"/>
      <c r="AO31" s="51">
        <v>22</v>
      </c>
      <c r="AP31" s="127">
        <v>5</v>
      </c>
      <c r="AQ31" s="127">
        <v>0</v>
      </c>
      <c r="AR31" s="207">
        <v>16</v>
      </c>
      <c r="AS31" s="207">
        <v>6</v>
      </c>
      <c r="AT31" s="207">
        <v>19</v>
      </c>
      <c r="AU31" s="207">
        <v>19</v>
      </c>
      <c r="AV31" s="207">
        <v>39</v>
      </c>
      <c r="AW31" s="207">
        <v>20</v>
      </c>
      <c r="AX31" s="207">
        <v>6</v>
      </c>
      <c r="AY31" s="207">
        <v>4</v>
      </c>
      <c r="AZ31" s="207">
        <v>5</v>
      </c>
      <c r="BA31" s="207">
        <v>1</v>
      </c>
      <c r="BB31" s="207">
        <v>2</v>
      </c>
      <c r="BC31" s="207">
        <v>1</v>
      </c>
    </row>
    <row r="32" spans="1:55" s="6" customFormat="1" ht="18" customHeight="1">
      <c r="A32" s="280" t="s">
        <v>92</v>
      </c>
      <c r="B32" s="316"/>
      <c r="C32" s="316"/>
      <c r="D32" s="316"/>
      <c r="E32" s="328"/>
      <c r="F32" s="236">
        <v>23</v>
      </c>
      <c r="G32" s="449">
        <f t="shared" si="52"/>
        <v>311</v>
      </c>
      <c r="H32" s="450"/>
      <c r="I32" s="449">
        <f t="shared" si="53"/>
        <v>202</v>
      </c>
      <c r="J32" s="450"/>
      <c r="K32" s="256">
        <f>SUM(K33:K35)</f>
        <v>5</v>
      </c>
      <c r="L32" s="256">
        <f t="shared" ref="L32:V32" si="104">SUM(L33:L35)</f>
        <v>0</v>
      </c>
      <c r="M32" s="256">
        <f t="shared" si="104"/>
        <v>0</v>
      </c>
      <c r="N32" s="256">
        <f t="shared" si="104"/>
        <v>0</v>
      </c>
      <c r="O32" s="256">
        <f t="shared" si="104"/>
        <v>5</v>
      </c>
      <c r="P32" s="256">
        <f t="shared" si="104"/>
        <v>2</v>
      </c>
      <c r="Q32" s="256">
        <f t="shared" si="104"/>
        <v>6</v>
      </c>
      <c r="R32" s="256">
        <f t="shared" si="104"/>
        <v>6</v>
      </c>
      <c r="S32" s="256">
        <f t="shared" si="104"/>
        <v>5</v>
      </c>
      <c r="T32" s="256">
        <f t="shared" si="104"/>
        <v>4</v>
      </c>
      <c r="U32" s="256">
        <f t="shared" si="104"/>
        <v>8</v>
      </c>
      <c r="V32" s="256">
        <f t="shared" si="104"/>
        <v>4</v>
      </c>
      <c r="W32" s="280" t="s">
        <v>92</v>
      </c>
      <c r="X32" s="233">
        <v>23</v>
      </c>
      <c r="Y32" s="256">
        <f>SUM(Y33:Y35)</f>
        <v>2</v>
      </c>
      <c r="Z32" s="256">
        <f t="shared" ref="Z32" si="105">SUM(Z33:Z35)</f>
        <v>1</v>
      </c>
      <c r="AA32" s="256">
        <f t="shared" ref="AA32" si="106">SUM(AA33:AA35)</f>
        <v>4</v>
      </c>
      <c r="AB32" s="256">
        <f t="shared" ref="AB32" si="107">SUM(AB33:AB35)</f>
        <v>3</v>
      </c>
      <c r="AC32" s="256">
        <f t="shared" ref="AC32" si="108">SUM(AC33:AC35)</f>
        <v>4</v>
      </c>
      <c r="AD32" s="256">
        <f t="shared" ref="AD32" si="109">SUM(AD33:AD35)</f>
        <v>3</v>
      </c>
      <c r="AE32" s="256">
        <f t="shared" ref="AE32" si="110">SUM(AE33:AE35)</f>
        <v>147</v>
      </c>
      <c r="AF32" s="256">
        <f t="shared" ref="AF32" si="111">SUM(AF33:AF35)</f>
        <v>97</v>
      </c>
      <c r="AG32" s="256">
        <f t="shared" ref="AG32" si="112">SUM(AG33:AG35)</f>
        <v>7</v>
      </c>
      <c r="AH32" s="256">
        <f t="shared" ref="AH32" si="113">SUM(AH33:AH35)</f>
        <v>5</v>
      </c>
      <c r="AI32" s="256">
        <f t="shared" ref="AI32" si="114">SUM(AI33:AI35)</f>
        <v>3</v>
      </c>
      <c r="AJ32" s="256">
        <f t="shared" ref="AJ32" si="115">SUM(AJ33:AJ35)</f>
        <v>2</v>
      </c>
      <c r="AK32" s="256">
        <f>SUM(AK33:AK35)</f>
        <v>6</v>
      </c>
      <c r="AL32" s="256">
        <f t="shared" ref="AL32" si="116">SUM(AL33:AL35)</f>
        <v>5</v>
      </c>
      <c r="AM32" s="423" t="s">
        <v>92</v>
      </c>
      <c r="AN32" s="672"/>
      <c r="AO32" s="236">
        <v>23</v>
      </c>
      <c r="AP32" s="256">
        <f>SUM(AP33:AP35)</f>
        <v>6</v>
      </c>
      <c r="AQ32" s="256">
        <f t="shared" ref="AQ32" si="117">SUM(AQ33:AQ35)</f>
        <v>0</v>
      </c>
      <c r="AR32" s="256">
        <f t="shared" ref="AR32" si="118">SUM(AR33:AR35)</f>
        <v>32</v>
      </c>
      <c r="AS32" s="256">
        <f t="shared" ref="AS32" si="119">SUM(AS33:AS35)</f>
        <v>16</v>
      </c>
      <c r="AT32" s="256">
        <f t="shared" ref="AT32" si="120">SUM(AT33:AT35)</f>
        <v>30</v>
      </c>
      <c r="AU32" s="256">
        <f t="shared" ref="AU32" si="121">SUM(AU33:AU35)</f>
        <v>29</v>
      </c>
      <c r="AV32" s="256">
        <f t="shared" ref="AV32" si="122">SUM(AV33:AV35)</f>
        <v>41</v>
      </c>
      <c r="AW32" s="256">
        <f t="shared" ref="AW32" si="123">SUM(AW33:AW35)</f>
        <v>25</v>
      </c>
      <c r="AX32" s="256">
        <f t="shared" ref="AX32" si="124">SUM(AX33:AX35)</f>
        <v>14</v>
      </c>
      <c r="AY32" s="256">
        <f t="shared" ref="AY32" si="125">SUM(AY33:AY35)</f>
        <v>8</v>
      </c>
      <c r="AZ32" s="256">
        <f t="shared" ref="AZ32" si="126">SUM(AZ33:AZ35)</f>
        <v>13</v>
      </c>
      <c r="BA32" s="256">
        <f t="shared" ref="BA32" si="127">SUM(BA33:BA35)</f>
        <v>5</v>
      </c>
      <c r="BB32" s="256">
        <f>SUM(BB33:BB35)</f>
        <v>6</v>
      </c>
      <c r="BC32" s="256">
        <f t="shared" ref="BC32" si="128">SUM(BC33:BC35)</f>
        <v>4</v>
      </c>
    </row>
    <row r="33" spans="1:55" s="6" customFormat="1" ht="18" customHeight="1">
      <c r="A33" s="57" t="s">
        <v>93</v>
      </c>
      <c r="B33" s="81"/>
      <c r="C33" s="81"/>
      <c r="D33" s="81"/>
      <c r="E33" s="82"/>
      <c r="F33" s="51">
        <v>24</v>
      </c>
      <c r="G33" s="449">
        <f t="shared" si="52"/>
        <v>140</v>
      </c>
      <c r="H33" s="450"/>
      <c r="I33" s="449">
        <f t="shared" si="53"/>
        <v>86</v>
      </c>
      <c r="J33" s="450"/>
      <c r="K33" s="207">
        <v>2</v>
      </c>
      <c r="L33" s="207">
        <v>0</v>
      </c>
      <c r="M33" s="207">
        <v>0</v>
      </c>
      <c r="N33" s="207">
        <v>0</v>
      </c>
      <c r="O33" s="207">
        <v>2</v>
      </c>
      <c r="P33" s="207">
        <v>1</v>
      </c>
      <c r="Q33" s="207">
        <v>2</v>
      </c>
      <c r="R33" s="207">
        <v>2</v>
      </c>
      <c r="S33" s="207">
        <v>2</v>
      </c>
      <c r="T33" s="207">
        <v>1</v>
      </c>
      <c r="U33" s="206">
        <v>3</v>
      </c>
      <c r="V33" s="207">
        <v>1</v>
      </c>
      <c r="W33" s="57" t="s">
        <v>93</v>
      </c>
      <c r="X33" s="50">
        <v>24</v>
      </c>
      <c r="Y33" s="207">
        <v>1</v>
      </c>
      <c r="Z33" s="207">
        <v>0</v>
      </c>
      <c r="AA33" s="207">
        <v>2</v>
      </c>
      <c r="AB33" s="207">
        <v>1</v>
      </c>
      <c r="AC33" s="207">
        <v>1</v>
      </c>
      <c r="AD33" s="207">
        <v>1</v>
      </c>
      <c r="AE33" s="207">
        <v>76</v>
      </c>
      <c r="AF33" s="207">
        <v>50</v>
      </c>
      <c r="AG33" s="207">
        <v>3</v>
      </c>
      <c r="AH33" s="207">
        <v>1</v>
      </c>
      <c r="AI33" s="206">
        <v>1</v>
      </c>
      <c r="AJ33" s="206">
        <v>1</v>
      </c>
      <c r="AK33" s="206">
        <v>2</v>
      </c>
      <c r="AL33" s="207">
        <v>2</v>
      </c>
      <c r="AM33" s="431" t="s">
        <v>93</v>
      </c>
      <c r="AN33" s="479"/>
      <c r="AO33" s="51">
        <v>24</v>
      </c>
      <c r="AP33" s="127">
        <v>2</v>
      </c>
      <c r="AQ33" s="127">
        <v>0</v>
      </c>
      <c r="AR33" s="207">
        <v>9</v>
      </c>
      <c r="AS33" s="207">
        <v>3</v>
      </c>
      <c r="AT33" s="207">
        <v>14</v>
      </c>
      <c r="AU33" s="207">
        <v>13</v>
      </c>
      <c r="AV33" s="207">
        <v>18</v>
      </c>
      <c r="AW33" s="207">
        <v>9</v>
      </c>
      <c r="AX33" s="207">
        <v>4</v>
      </c>
      <c r="AY33" s="207">
        <v>1</v>
      </c>
      <c r="AZ33" s="207">
        <v>8</v>
      </c>
      <c r="BA33" s="207">
        <v>4</v>
      </c>
      <c r="BB33" s="207">
        <v>5</v>
      </c>
      <c r="BC33" s="207">
        <v>4</v>
      </c>
    </row>
    <row r="34" spans="1:55" s="6" customFormat="1" ht="18" customHeight="1">
      <c r="A34" s="57" t="s">
        <v>94</v>
      </c>
      <c r="B34" s="81"/>
      <c r="C34" s="81"/>
      <c r="D34" s="81"/>
      <c r="E34" s="82"/>
      <c r="F34" s="51">
        <v>25</v>
      </c>
      <c r="G34" s="449">
        <f t="shared" si="52"/>
        <v>51</v>
      </c>
      <c r="H34" s="450"/>
      <c r="I34" s="449">
        <f t="shared" si="53"/>
        <v>36</v>
      </c>
      <c r="J34" s="450"/>
      <c r="K34" s="207">
        <v>1</v>
      </c>
      <c r="L34" s="207"/>
      <c r="M34" s="207"/>
      <c r="N34" s="207"/>
      <c r="O34" s="207">
        <v>1</v>
      </c>
      <c r="P34" s="207">
        <v>1</v>
      </c>
      <c r="Q34" s="207">
        <v>1</v>
      </c>
      <c r="R34" s="207">
        <v>1</v>
      </c>
      <c r="S34" s="207">
        <v>1</v>
      </c>
      <c r="T34" s="207">
        <v>1</v>
      </c>
      <c r="U34" s="206">
        <v>2</v>
      </c>
      <c r="V34" s="207">
        <v>2</v>
      </c>
      <c r="W34" s="57" t="s">
        <v>94</v>
      </c>
      <c r="X34" s="50">
        <v>25</v>
      </c>
      <c r="Y34" s="207">
        <v>1</v>
      </c>
      <c r="Z34" s="207">
        <v>1</v>
      </c>
      <c r="AA34" s="207">
        <v>1</v>
      </c>
      <c r="AB34" s="207">
        <v>1</v>
      </c>
      <c r="AC34" s="207">
        <v>1</v>
      </c>
      <c r="AD34" s="207"/>
      <c r="AE34" s="207">
        <v>20</v>
      </c>
      <c r="AF34" s="207">
        <v>14</v>
      </c>
      <c r="AG34" s="207">
        <v>1</v>
      </c>
      <c r="AH34" s="207">
        <v>1</v>
      </c>
      <c r="AI34" s="206"/>
      <c r="AJ34" s="206"/>
      <c r="AK34" s="206">
        <v>1</v>
      </c>
      <c r="AL34" s="207">
        <v>1</v>
      </c>
      <c r="AM34" s="431" t="s">
        <v>94</v>
      </c>
      <c r="AN34" s="479"/>
      <c r="AO34" s="51">
        <v>25</v>
      </c>
      <c r="AP34" s="127">
        <v>1</v>
      </c>
      <c r="AQ34" s="127"/>
      <c r="AR34" s="207">
        <v>7</v>
      </c>
      <c r="AS34" s="207">
        <v>3</v>
      </c>
      <c r="AT34" s="207">
        <v>5</v>
      </c>
      <c r="AU34" s="207">
        <v>5</v>
      </c>
      <c r="AV34" s="207">
        <v>7</v>
      </c>
      <c r="AW34" s="207">
        <v>5</v>
      </c>
      <c r="AX34" s="207">
        <v>6</v>
      </c>
      <c r="AY34" s="207">
        <v>5</v>
      </c>
      <c r="AZ34" s="207">
        <v>2</v>
      </c>
      <c r="BA34" s="207"/>
      <c r="BB34" s="207">
        <v>1</v>
      </c>
      <c r="BC34" s="207"/>
    </row>
    <row r="35" spans="1:55" s="6" customFormat="1" ht="18" customHeight="1">
      <c r="A35" s="57" t="s">
        <v>95</v>
      </c>
      <c r="B35" s="81"/>
      <c r="C35" s="81"/>
      <c r="D35" s="81"/>
      <c r="E35" s="82"/>
      <c r="F35" s="51">
        <v>26</v>
      </c>
      <c r="G35" s="449">
        <f t="shared" si="52"/>
        <v>120</v>
      </c>
      <c r="H35" s="450"/>
      <c r="I35" s="449">
        <f t="shared" si="53"/>
        <v>80</v>
      </c>
      <c r="J35" s="450"/>
      <c r="K35" s="207">
        <v>2</v>
      </c>
      <c r="L35" s="207">
        <v>0</v>
      </c>
      <c r="M35" s="207">
        <v>0</v>
      </c>
      <c r="N35" s="207">
        <v>0</v>
      </c>
      <c r="O35" s="207">
        <v>2</v>
      </c>
      <c r="P35" s="207">
        <v>0</v>
      </c>
      <c r="Q35" s="207">
        <v>3</v>
      </c>
      <c r="R35" s="207">
        <v>3</v>
      </c>
      <c r="S35" s="207">
        <v>2</v>
      </c>
      <c r="T35" s="207">
        <v>2</v>
      </c>
      <c r="U35" s="206">
        <v>3</v>
      </c>
      <c r="V35" s="207">
        <v>1</v>
      </c>
      <c r="W35" s="57" t="s">
        <v>95</v>
      </c>
      <c r="X35" s="50">
        <v>26</v>
      </c>
      <c r="Y35" s="207">
        <v>0</v>
      </c>
      <c r="Z35" s="207">
        <v>0</v>
      </c>
      <c r="AA35" s="207">
        <v>1</v>
      </c>
      <c r="AB35" s="207">
        <v>1</v>
      </c>
      <c r="AC35" s="207">
        <v>2</v>
      </c>
      <c r="AD35" s="207">
        <v>2</v>
      </c>
      <c r="AE35" s="207">
        <v>51</v>
      </c>
      <c r="AF35" s="207">
        <v>33</v>
      </c>
      <c r="AG35" s="207">
        <v>3</v>
      </c>
      <c r="AH35" s="207">
        <v>3</v>
      </c>
      <c r="AI35" s="206">
        <v>2</v>
      </c>
      <c r="AJ35" s="206">
        <v>1</v>
      </c>
      <c r="AK35" s="206">
        <v>3</v>
      </c>
      <c r="AL35" s="207">
        <v>2</v>
      </c>
      <c r="AM35" s="431" t="s">
        <v>95</v>
      </c>
      <c r="AN35" s="479"/>
      <c r="AO35" s="51">
        <v>26</v>
      </c>
      <c r="AP35" s="127">
        <v>3</v>
      </c>
      <c r="AQ35" s="127">
        <v>0</v>
      </c>
      <c r="AR35" s="207">
        <v>16</v>
      </c>
      <c r="AS35" s="207">
        <v>10</v>
      </c>
      <c r="AT35" s="207">
        <v>11</v>
      </c>
      <c r="AU35" s="207">
        <v>11</v>
      </c>
      <c r="AV35" s="207">
        <v>16</v>
      </c>
      <c r="AW35" s="207">
        <v>11</v>
      </c>
      <c r="AX35" s="207">
        <v>4</v>
      </c>
      <c r="AY35" s="207">
        <v>2</v>
      </c>
      <c r="AZ35" s="207">
        <v>3</v>
      </c>
      <c r="BA35" s="207">
        <v>1</v>
      </c>
      <c r="BB35" s="207">
        <v>0</v>
      </c>
      <c r="BC35" s="207">
        <v>0</v>
      </c>
    </row>
    <row r="36" spans="1:55" s="6" customFormat="1" ht="18" customHeight="1">
      <c r="A36" s="280" t="s">
        <v>96</v>
      </c>
      <c r="B36" s="316"/>
      <c r="C36" s="316"/>
      <c r="D36" s="316"/>
      <c r="E36" s="328"/>
      <c r="F36" s="236">
        <v>27</v>
      </c>
      <c r="G36" s="449">
        <f t="shared" si="52"/>
        <v>1478</v>
      </c>
      <c r="H36" s="450"/>
      <c r="I36" s="449">
        <f t="shared" si="53"/>
        <v>963</v>
      </c>
      <c r="J36" s="450"/>
      <c r="K36" s="256">
        <f>SUM(K37:K45)</f>
        <v>37</v>
      </c>
      <c r="L36" s="256">
        <f t="shared" ref="L36:V36" si="129">SUM(L37:L45)</f>
        <v>17</v>
      </c>
      <c r="M36" s="256">
        <f t="shared" si="129"/>
        <v>16</v>
      </c>
      <c r="N36" s="256">
        <f t="shared" si="129"/>
        <v>9</v>
      </c>
      <c r="O36" s="256">
        <f t="shared" si="129"/>
        <v>34</v>
      </c>
      <c r="P36" s="256">
        <f t="shared" si="129"/>
        <v>26</v>
      </c>
      <c r="Q36" s="256">
        <f t="shared" si="129"/>
        <v>26</v>
      </c>
      <c r="R36" s="256">
        <f t="shared" si="129"/>
        <v>18</v>
      </c>
      <c r="S36" s="256">
        <f t="shared" si="129"/>
        <v>20</v>
      </c>
      <c r="T36" s="256">
        <f t="shared" si="129"/>
        <v>16</v>
      </c>
      <c r="U36" s="256">
        <f t="shared" si="129"/>
        <v>19</v>
      </c>
      <c r="V36" s="256">
        <f t="shared" si="129"/>
        <v>15</v>
      </c>
      <c r="W36" s="280" t="s">
        <v>96</v>
      </c>
      <c r="X36" s="233">
        <v>27</v>
      </c>
      <c r="Y36" s="256">
        <f>SUM(Y37:Y45)</f>
        <v>13</v>
      </c>
      <c r="Z36" s="256">
        <f t="shared" ref="Z36" si="130">SUM(Z37:Z45)</f>
        <v>2</v>
      </c>
      <c r="AA36" s="256">
        <f t="shared" ref="AA36" si="131">SUM(AA37:AA45)</f>
        <v>14</v>
      </c>
      <c r="AB36" s="256">
        <f t="shared" ref="AB36" si="132">SUM(AB37:AB45)</f>
        <v>6</v>
      </c>
      <c r="AC36" s="256">
        <f t="shared" ref="AC36" si="133">SUM(AC37:AC45)</f>
        <v>24</v>
      </c>
      <c r="AD36" s="256">
        <f t="shared" ref="AD36" si="134">SUM(AD37:AD45)</f>
        <v>19</v>
      </c>
      <c r="AE36" s="256">
        <f t="shared" ref="AE36" si="135">SUM(AE37:AE45)</f>
        <v>905</v>
      </c>
      <c r="AF36" s="256">
        <f t="shared" ref="AF36" si="136">SUM(AF37:AF45)</f>
        <v>598</v>
      </c>
      <c r="AG36" s="256">
        <f t="shared" ref="AG36" si="137">SUM(AG37:AG45)</f>
        <v>43</v>
      </c>
      <c r="AH36" s="256">
        <f t="shared" ref="AH36" si="138">SUM(AH37:AH45)</f>
        <v>36</v>
      </c>
      <c r="AI36" s="256">
        <f t="shared" ref="AI36" si="139">SUM(AI37:AI45)</f>
        <v>17</v>
      </c>
      <c r="AJ36" s="256">
        <f t="shared" ref="AJ36" si="140">SUM(AJ37:AJ45)</f>
        <v>15</v>
      </c>
      <c r="AK36" s="256">
        <f>SUM(AK37:AK45)</f>
        <v>24</v>
      </c>
      <c r="AL36" s="256">
        <f t="shared" ref="AL36" si="141">SUM(AL37:AL45)</f>
        <v>17</v>
      </c>
      <c r="AM36" s="423" t="s">
        <v>96</v>
      </c>
      <c r="AN36" s="672"/>
      <c r="AO36" s="236">
        <v>27</v>
      </c>
      <c r="AP36" s="256">
        <f>SUM(AP37:AP45)</f>
        <v>23</v>
      </c>
      <c r="AQ36" s="256">
        <f t="shared" ref="AQ36" si="142">SUM(AQ37:AQ45)</f>
        <v>1</v>
      </c>
      <c r="AR36" s="256">
        <f t="shared" ref="AR36" si="143">SUM(AR37:AR45)</f>
        <v>52</v>
      </c>
      <c r="AS36" s="256">
        <f t="shared" ref="AS36" si="144">SUM(AS37:AS45)</f>
        <v>7</v>
      </c>
      <c r="AT36" s="256">
        <f t="shared" ref="AT36" si="145">SUM(AT37:AT45)</f>
        <v>94</v>
      </c>
      <c r="AU36" s="256">
        <f t="shared" ref="AU36" si="146">SUM(AU37:AU45)</f>
        <v>93</v>
      </c>
      <c r="AV36" s="256">
        <f t="shared" ref="AV36" si="147">SUM(AV37:AV45)</f>
        <v>117</v>
      </c>
      <c r="AW36" s="256">
        <f t="shared" ref="AW36" si="148">SUM(AW37:AW45)</f>
        <v>68</v>
      </c>
      <c r="AX36" s="256">
        <f t="shared" ref="AX36" si="149">SUM(AX37:AX45)</f>
        <v>79</v>
      </c>
      <c r="AY36" s="256">
        <f t="shared" ref="AY36" si="150">SUM(AY37:AY45)</f>
        <v>54</v>
      </c>
      <c r="AZ36" s="256">
        <f t="shared" ref="AZ36" si="151">SUM(AZ37:AZ45)</f>
        <v>33</v>
      </c>
      <c r="BA36" s="256">
        <f t="shared" ref="BA36" si="152">SUM(BA37:BA45)</f>
        <v>19</v>
      </c>
      <c r="BB36" s="256">
        <f>SUM(BB37:BB45)</f>
        <v>21</v>
      </c>
      <c r="BC36" s="256">
        <f t="shared" ref="BC36" si="153">SUM(BC37:BC45)</f>
        <v>10</v>
      </c>
    </row>
    <row r="37" spans="1:55" s="6" customFormat="1" ht="18" customHeight="1">
      <c r="A37" s="83" t="s">
        <v>97</v>
      </c>
      <c r="B37" s="84"/>
      <c r="C37" s="84"/>
      <c r="D37" s="84"/>
      <c r="E37" s="85"/>
      <c r="F37" s="51">
        <v>28</v>
      </c>
      <c r="G37" s="449">
        <f t="shared" si="52"/>
        <v>19</v>
      </c>
      <c r="H37" s="450"/>
      <c r="I37" s="449">
        <f t="shared" si="53"/>
        <v>13</v>
      </c>
      <c r="J37" s="450"/>
      <c r="K37" s="207">
        <v>1</v>
      </c>
      <c r="L37" s="207">
        <v>1</v>
      </c>
      <c r="M37" s="207">
        <v>1</v>
      </c>
      <c r="N37" s="207"/>
      <c r="O37" s="207">
        <v>1</v>
      </c>
      <c r="P37" s="207">
        <v>1</v>
      </c>
      <c r="Q37" s="207"/>
      <c r="R37" s="207"/>
      <c r="S37" s="207">
        <v>1</v>
      </c>
      <c r="T37" s="207"/>
      <c r="U37" s="206"/>
      <c r="V37" s="207"/>
      <c r="W37" s="83" t="s">
        <v>97</v>
      </c>
      <c r="X37" s="50">
        <v>28</v>
      </c>
      <c r="Y37" s="270"/>
      <c r="Z37" s="207"/>
      <c r="AA37" s="207"/>
      <c r="AB37" s="207"/>
      <c r="AC37" s="207"/>
      <c r="AD37" s="207"/>
      <c r="AE37" s="207">
        <v>12</v>
      </c>
      <c r="AF37" s="207">
        <v>9</v>
      </c>
      <c r="AG37" s="207">
        <v>1</v>
      </c>
      <c r="AH37" s="207">
        <v>1</v>
      </c>
      <c r="AI37" s="206"/>
      <c r="AJ37" s="206"/>
      <c r="AK37" s="206"/>
      <c r="AL37" s="207"/>
      <c r="AM37" s="411" t="s">
        <v>97</v>
      </c>
      <c r="AN37" s="513"/>
      <c r="AO37" s="51">
        <v>28</v>
      </c>
      <c r="AP37" s="127"/>
      <c r="AQ37" s="127"/>
      <c r="AR37" s="207">
        <v>1</v>
      </c>
      <c r="AS37" s="207"/>
      <c r="AT37" s="207">
        <v>1</v>
      </c>
      <c r="AU37" s="207">
        <v>1</v>
      </c>
      <c r="AV37" s="207"/>
      <c r="AW37" s="207"/>
      <c r="AX37" s="207">
        <v>3</v>
      </c>
      <c r="AY37" s="207">
        <v>1</v>
      </c>
      <c r="AZ37" s="207"/>
      <c r="BA37" s="207"/>
      <c r="BB37" s="207"/>
      <c r="BC37" s="207"/>
    </row>
    <row r="38" spans="1:55" s="6" customFormat="1" ht="18" customHeight="1">
      <c r="A38" s="83" t="s">
        <v>98</v>
      </c>
      <c r="B38" s="84"/>
      <c r="C38" s="84"/>
      <c r="D38" s="84"/>
      <c r="E38" s="85"/>
      <c r="F38" s="51">
        <v>29</v>
      </c>
      <c r="G38" s="449">
        <f t="shared" si="52"/>
        <v>0</v>
      </c>
      <c r="H38" s="450"/>
      <c r="I38" s="449">
        <f t="shared" si="53"/>
        <v>0</v>
      </c>
      <c r="J38" s="450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6"/>
      <c r="V38" s="207"/>
      <c r="W38" s="83" t="s">
        <v>98</v>
      </c>
      <c r="X38" s="50">
        <v>29</v>
      </c>
      <c r="Y38" s="270"/>
      <c r="Z38" s="207"/>
      <c r="AA38" s="207"/>
      <c r="AB38" s="207"/>
      <c r="AC38" s="207"/>
      <c r="AD38" s="207"/>
      <c r="AE38" s="207"/>
      <c r="AF38" s="207"/>
      <c r="AG38" s="207"/>
      <c r="AH38" s="207"/>
      <c r="AI38" s="206"/>
      <c r="AJ38" s="206"/>
      <c r="AK38" s="206"/>
      <c r="AL38" s="207"/>
      <c r="AM38" s="411" t="s">
        <v>98</v>
      </c>
      <c r="AN38" s="513"/>
      <c r="AO38" s="51">
        <v>29</v>
      </c>
      <c r="AP38" s="127"/>
      <c r="AQ38" s="12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</row>
    <row r="39" spans="1:55" s="6" customFormat="1" ht="18" customHeight="1">
      <c r="A39" s="83" t="s">
        <v>99</v>
      </c>
      <c r="B39" s="84"/>
      <c r="C39" s="84"/>
      <c r="D39" s="84"/>
      <c r="E39" s="85"/>
      <c r="F39" s="51">
        <v>30</v>
      </c>
      <c r="G39" s="449">
        <f t="shared" si="52"/>
        <v>367</v>
      </c>
      <c r="H39" s="450"/>
      <c r="I39" s="449">
        <f t="shared" si="53"/>
        <v>250</v>
      </c>
      <c r="J39" s="450"/>
      <c r="K39" s="207">
        <v>6</v>
      </c>
      <c r="L39" s="207">
        <v>3</v>
      </c>
      <c r="M39" s="207">
        <v>4</v>
      </c>
      <c r="N39" s="207">
        <v>2</v>
      </c>
      <c r="O39" s="207">
        <v>5</v>
      </c>
      <c r="P39" s="207">
        <v>2</v>
      </c>
      <c r="Q39" s="207">
        <v>5</v>
      </c>
      <c r="R39" s="207">
        <v>3</v>
      </c>
      <c r="S39" s="207">
        <v>5</v>
      </c>
      <c r="T39" s="207">
        <v>5</v>
      </c>
      <c r="U39" s="206">
        <v>5</v>
      </c>
      <c r="V39" s="207">
        <v>5</v>
      </c>
      <c r="W39" s="83" t="s">
        <v>99</v>
      </c>
      <c r="X39" s="50">
        <v>30</v>
      </c>
      <c r="Y39" s="270">
        <v>5</v>
      </c>
      <c r="Z39" s="207">
        <v>0</v>
      </c>
      <c r="AA39" s="207">
        <v>2</v>
      </c>
      <c r="AB39" s="207">
        <v>1</v>
      </c>
      <c r="AC39" s="207">
        <v>8</v>
      </c>
      <c r="AD39" s="207">
        <v>8</v>
      </c>
      <c r="AE39" s="207">
        <v>236</v>
      </c>
      <c r="AF39" s="207">
        <v>162</v>
      </c>
      <c r="AG39" s="207">
        <v>10</v>
      </c>
      <c r="AH39" s="207">
        <v>10</v>
      </c>
      <c r="AI39" s="206">
        <v>4</v>
      </c>
      <c r="AJ39" s="206">
        <v>4</v>
      </c>
      <c r="AK39" s="206">
        <v>6</v>
      </c>
      <c r="AL39" s="207">
        <v>5</v>
      </c>
      <c r="AM39" s="411" t="s">
        <v>99</v>
      </c>
      <c r="AN39" s="513"/>
      <c r="AO39" s="51">
        <v>30</v>
      </c>
      <c r="AP39" s="127">
        <v>5</v>
      </c>
      <c r="AQ39" s="127">
        <v>0</v>
      </c>
      <c r="AR39" s="207">
        <v>12</v>
      </c>
      <c r="AS39" s="207">
        <v>0</v>
      </c>
      <c r="AT39" s="207">
        <v>21</v>
      </c>
      <c r="AU39" s="207">
        <v>20</v>
      </c>
      <c r="AV39" s="207">
        <v>28</v>
      </c>
      <c r="AW39" s="207">
        <v>20</v>
      </c>
      <c r="AX39" s="207">
        <v>17</v>
      </c>
      <c r="AY39" s="207">
        <v>9</v>
      </c>
      <c r="AZ39" s="207">
        <v>6</v>
      </c>
      <c r="BA39" s="207">
        <v>3</v>
      </c>
      <c r="BB39" s="207">
        <v>6</v>
      </c>
      <c r="BC39" s="207">
        <v>3</v>
      </c>
    </row>
    <row r="40" spans="1:55" s="6" customFormat="1" ht="18" customHeight="1">
      <c r="A40" s="83" t="s">
        <v>100</v>
      </c>
      <c r="B40" s="84"/>
      <c r="C40" s="84"/>
      <c r="D40" s="84"/>
      <c r="E40" s="85"/>
      <c r="F40" s="51">
        <v>31</v>
      </c>
      <c r="G40" s="449">
        <f t="shared" si="52"/>
        <v>238</v>
      </c>
      <c r="H40" s="450"/>
      <c r="I40" s="449">
        <f t="shared" si="53"/>
        <v>131</v>
      </c>
      <c r="J40" s="450"/>
      <c r="K40" s="207">
        <v>9</v>
      </c>
      <c r="L40" s="207">
        <v>2</v>
      </c>
      <c r="M40" s="207">
        <v>2</v>
      </c>
      <c r="N40" s="207">
        <v>2</v>
      </c>
      <c r="O40" s="207">
        <v>8</v>
      </c>
      <c r="P40" s="207">
        <v>6</v>
      </c>
      <c r="Q40" s="207">
        <v>5</v>
      </c>
      <c r="R40" s="207">
        <v>2</v>
      </c>
      <c r="S40" s="207">
        <v>3</v>
      </c>
      <c r="T40" s="207">
        <v>3</v>
      </c>
      <c r="U40" s="206">
        <v>2</v>
      </c>
      <c r="V40" s="207">
        <v>2</v>
      </c>
      <c r="W40" s="83" t="s">
        <v>100</v>
      </c>
      <c r="X40" s="50">
        <v>31</v>
      </c>
      <c r="Y40" s="270">
        <v>3</v>
      </c>
      <c r="Z40" s="207">
        <v>0</v>
      </c>
      <c r="AA40" s="207">
        <v>3</v>
      </c>
      <c r="AB40" s="207">
        <v>2</v>
      </c>
      <c r="AC40" s="207">
        <v>3</v>
      </c>
      <c r="AD40" s="207">
        <v>2</v>
      </c>
      <c r="AE40" s="207">
        <v>152</v>
      </c>
      <c r="AF40" s="207">
        <v>82</v>
      </c>
      <c r="AG40" s="207">
        <v>8</v>
      </c>
      <c r="AH40" s="207">
        <v>6</v>
      </c>
      <c r="AI40" s="206">
        <v>3</v>
      </c>
      <c r="AJ40" s="206">
        <v>1</v>
      </c>
      <c r="AK40" s="206">
        <v>3</v>
      </c>
      <c r="AL40" s="207">
        <v>3</v>
      </c>
      <c r="AM40" s="411" t="s">
        <v>100</v>
      </c>
      <c r="AN40" s="513"/>
      <c r="AO40" s="51">
        <v>31</v>
      </c>
      <c r="AP40" s="127">
        <v>3</v>
      </c>
      <c r="AQ40" s="127">
        <v>0</v>
      </c>
      <c r="AR40" s="207">
        <v>11</v>
      </c>
      <c r="AS40" s="207">
        <v>1</v>
      </c>
      <c r="AT40" s="207">
        <v>10</v>
      </c>
      <c r="AU40" s="207">
        <v>10</v>
      </c>
      <c r="AV40" s="207">
        <v>10</v>
      </c>
      <c r="AW40" s="207">
        <v>7</v>
      </c>
      <c r="AX40" s="207">
        <v>20</v>
      </c>
      <c r="AY40" s="207">
        <v>17</v>
      </c>
      <c r="AZ40" s="207">
        <v>7</v>
      </c>
      <c r="BA40" s="207">
        <v>2</v>
      </c>
      <c r="BB40" s="207">
        <v>3</v>
      </c>
      <c r="BC40" s="207">
        <v>1</v>
      </c>
    </row>
    <row r="41" spans="1:55" s="6" customFormat="1" ht="18" customHeight="1">
      <c r="A41" s="83" t="s">
        <v>101</v>
      </c>
      <c r="B41" s="84"/>
      <c r="C41" s="84"/>
      <c r="D41" s="84"/>
      <c r="E41" s="85"/>
      <c r="F41" s="51">
        <v>32</v>
      </c>
      <c r="G41" s="449">
        <f t="shared" si="52"/>
        <v>92</v>
      </c>
      <c r="H41" s="450"/>
      <c r="I41" s="449">
        <f t="shared" si="53"/>
        <v>63</v>
      </c>
      <c r="J41" s="450"/>
      <c r="K41" s="207">
        <v>1</v>
      </c>
      <c r="L41" s="207"/>
      <c r="M41" s="207"/>
      <c r="N41" s="207"/>
      <c r="O41" s="207">
        <v>1</v>
      </c>
      <c r="P41" s="207">
        <v>1</v>
      </c>
      <c r="Q41" s="207">
        <v>2</v>
      </c>
      <c r="R41" s="207">
        <v>1</v>
      </c>
      <c r="S41" s="207">
        <v>1</v>
      </c>
      <c r="T41" s="207">
        <v>1</v>
      </c>
      <c r="U41" s="206">
        <v>3</v>
      </c>
      <c r="V41" s="207">
        <v>1</v>
      </c>
      <c r="W41" s="83" t="s">
        <v>101</v>
      </c>
      <c r="X41" s="50">
        <v>32</v>
      </c>
      <c r="Y41" s="270">
        <v>1</v>
      </c>
      <c r="Z41" s="207"/>
      <c r="AA41" s="207">
        <v>1</v>
      </c>
      <c r="AB41" s="207">
        <v>1</v>
      </c>
      <c r="AC41" s="207">
        <v>1</v>
      </c>
      <c r="AD41" s="207">
        <v>1</v>
      </c>
      <c r="AE41" s="207">
        <v>49</v>
      </c>
      <c r="AF41" s="207">
        <v>33</v>
      </c>
      <c r="AG41" s="207">
        <v>2</v>
      </c>
      <c r="AH41" s="207">
        <v>2</v>
      </c>
      <c r="AI41" s="206">
        <v>1</v>
      </c>
      <c r="AJ41" s="206">
        <v>1</v>
      </c>
      <c r="AK41" s="206">
        <v>2</v>
      </c>
      <c r="AL41" s="207">
        <v>1</v>
      </c>
      <c r="AM41" s="411" t="s">
        <v>101</v>
      </c>
      <c r="AN41" s="513"/>
      <c r="AO41" s="51">
        <v>32</v>
      </c>
      <c r="AP41" s="127">
        <v>1</v>
      </c>
      <c r="AQ41" s="127"/>
      <c r="AR41" s="207">
        <v>3</v>
      </c>
      <c r="AS41" s="207">
        <v>2</v>
      </c>
      <c r="AT41" s="207">
        <v>12</v>
      </c>
      <c r="AU41" s="207">
        <v>12</v>
      </c>
      <c r="AV41" s="207">
        <v>11</v>
      </c>
      <c r="AW41" s="207">
        <v>6</v>
      </c>
      <c r="AX41" s="207"/>
      <c r="AY41" s="207"/>
      <c r="AZ41" s="207">
        <v>4</v>
      </c>
      <c r="BA41" s="207">
        <v>4</v>
      </c>
      <c r="BB41" s="207">
        <v>1</v>
      </c>
      <c r="BC41" s="207">
        <v>1</v>
      </c>
    </row>
    <row r="42" spans="1:55" s="6" customFormat="1" ht="18" customHeight="1">
      <c r="A42" s="83" t="s">
        <v>102</v>
      </c>
      <c r="B42" s="84"/>
      <c r="C42" s="84"/>
      <c r="D42" s="84"/>
      <c r="E42" s="85"/>
      <c r="F42" s="51">
        <v>33</v>
      </c>
      <c r="G42" s="449">
        <f t="shared" si="52"/>
        <v>76</v>
      </c>
      <c r="H42" s="450"/>
      <c r="I42" s="449">
        <f t="shared" si="53"/>
        <v>45</v>
      </c>
      <c r="J42" s="450"/>
      <c r="K42" s="207">
        <v>3</v>
      </c>
      <c r="L42" s="207">
        <v>1</v>
      </c>
      <c r="M42" s="207">
        <v>0</v>
      </c>
      <c r="N42" s="207">
        <v>0</v>
      </c>
      <c r="O42" s="207">
        <v>3</v>
      </c>
      <c r="P42" s="207">
        <v>3</v>
      </c>
      <c r="Q42" s="207">
        <v>2</v>
      </c>
      <c r="R42" s="207">
        <v>2</v>
      </c>
      <c r="S42" s="207">
        <v>2</v>
      </c>
      <c r="T42" s="207">
        <v>0</v>
      </c>
      <c r="U42" s="206">
        <v>3</v>
      </c>
      <c r="V42" s="207">
        <v>1</v>
      </c>
      <c r="W42" s="83" t="s">
        <v>102</v>
      </c>
      <c r="X42" s="50">
        <v>33</v>
      </c>
      <c r="Y42" s="270">
        <v>1</v>
      </c>
      <c r="Z42" s="207">
        <v>1</v>
      </c>
      <c r="AA42" s="207">
        <v>2</v>
      </c>
      <c r="AB42" s="207">
        <v>1</v>
      </c>
      <c r="AC42" s="207">
        <v>3</v>
      </c>
      <c r="AD42" s="207">
        <v>1</v>
      </c>
      <c r="AE42" s="207">
        <v>31</v>
      </c>
      <c r="AF42" s="207">
        <v>19</v>
      </c>
      <c r="AG42" s="207">
        <v>3</v>
      </c>
      <c r="AH42" s="207">
        <v>3</v>
      </c>
      <c r="AI42" s="206">
        <v>2</v>
      </c>
      <c r="AJ42" s="206">
        <v>2</v>
      </c>
      <c r="AK42" s="206">
        <v>1</v>
      </c>
      <c r="AL42" s="207">
        <v>1</v>
      </c>
      <c r="AM42" s="411" t="s">
        <v>102</v>
      </c>
      <c r="AN42" s="513"/>
      <c r="AO42" s="51">
        <v>33</v>
      </c>
      <c r="AP42" s="127">
        <v>4</v>
      </c>
      <c r="AQ42" s="127">
        <v>0</v>
      </c>
      <c r="AR42" s="207">
        <v>2</v>
      </c>
      <c r="AS42" s="207">
        <v>2</v>
      </c>
      <c r="AT42" s="207">
        <v>6</v>
      </c>
      <c r="AU42" s="207">
        <v>6</v>
      </c>
      <c r="AV42" s="207">
        <v>8</v>
      </c>
      <c r="AW42" s="207">
        <v>2</v>
      </c>
      <c r="AX42" s="207">
        <v>3</v>
      </c>
      <c r="AY42" s="207">
        <v>1</v>
      </c>
      <c r="AZ42" s="207">
        <v>0</v>
      </c>
      <c r="BA42" s="207">
        <v>0</v>
      </c>
      <c r="BB42" s="207">
        <v>0</v>
      </c>
      <c r="BC42" s="207">
        <v>0</v>
      </c>
    </row>
    <row r="43" spans="1:55" s="6" customFormat="1" ht="18" customHeight="1">
      <c r="A43" s="83" t="s">
        <v>103</v>
      </c>
      <c r="B43" s="84"/>
      <c r="C43" s="84"/>
      <c r="D43" s="84"/>
      <c r="E43" s="85"/>
      <c r="F43" s="51">
        <v>34</v>
      </c>
      <c r="G43" s="449">
        <f t="shared" si="52"/>
        <v>311</v>
      </c>
      <c r="H43" s="450"/>
      <c r="I43" s="449">
        <f t="shared" si="53"/>
        <v>219</v>
      </c>
      <c r="J43" s="450"/>
      <c r="K43" s="207">
        <v>9</v>
      </c>
      <c r="L43" s="207">
        <v>7</v>
      </c>
      <c r="M43" s="207">
        <v>4</v>
      </c>
      <c r="N43" s="207">
        <v>1</v>
      </c>
      <c r="O43" s="207">
        <v>9</v>
      </c>
      <c r="P43" s="207">
        <v>8</v>
      </c>
      <c r="Q43" s="207">
        <v>3</v>
      </c>
      <c r="R43" s="207">
        <v>3</v>
      </c>
      <c r="S43" s="207">
        <v>3</v>
      </c>
      <c r="T43" s="207">
        <v>3</v>
      </c>
      <c r="U43" s="206">
        <v>4</v>
      </c>
      <c r="V43" s="207">
        <v>4</v>
      </c>
      <c r="W43" s="83" t="s">
        <v>103</v>
      </c>
      <c r="X43" s="50">
        <v>34</v>
      </c>
      <c r="Y43" s="270">
        <v>1</v>
      </c>
      <c r="Z43" s="207">
        <v>0</v>
      </c>
      <c r="AA43" s="207">
        <v>2</v>
      </c>
      <c r="AB43" s="207">
        <v>0</v>
      </c>
      <c r="AC43" s="207">
        <v>3</v>
      </c>
      <c r="AD43" s="207">
        <v>2</v>
      </c>
      <c r="AE43" s="207">
        <v>193</v>
      </c>
      <c r="AF43" s="207">
        <v>133</v>
      </c>
      <c r="AG43" s="207">
        <v>11</v>
      </c>
      <c r="AH43" s="207">
        <v>10</v>
      </c>
      <c r="AI43" s="206">
        <v>3</v>
      </c>
      <c r="AJ43" s="206">
        <v>3</v>
      </c>
      <c r="AK43" s="206">
        <v>5</v>
      </c>
      <c r="AL43" s="207">
        <v>4</v>
      </c>
      <c r="AM43" s="411" t="s">
        <v>103</v>
      </c>
      <c r="AN43" s="513"/>
      <c r="AO43" s="51">
        <v>34</v>
      </c>
      <c r="AP43" s="127">
        <v>4</v>
      </c>
      <c r="AQ43" s="127">
        <v>0</v>
      </c>
      <c r="AR43" s="207">
        <v>9</v>
      </c>
      <c r="AS43" s="207">
        <v>2</v>
      </c>
      <c r="AT43" s="207">
        <v>23</v>
      </c>
      <c r="AU43" s="207">
        <v>23</v>
      </c>
      <c r="AV43" s="207">
        <v>25</v>
      </c>
      <c r="AW43" s="207">
        <v>16</v>
      </c>
      <c r="AX43" s="207">
        <v>31</v>
      </c>
      <c r="AY43" s="207">
        <v>22</v>
      </c>
      <c r="AZ43" s="207">
        <v>4</v>
      </c>
      <c r="BA43" s="207">
        <v>4</v>
      </c>
      <c r="BB43" s="207">
        <v>1</v>
      </c>
      <c r="BC43" s="207">
        <v>1</v>
      </c>
    </row>
    <row r="44" spans="1:55" s="6" customFormat="1" ht="18" customHeight="1">
      <c r="A44" s="83" t="s">
        <v>104</v>
      </c>
      <c r="B44" s="84"/>
      <c r="C44" s="84"/>
      <c r="D44" s="84"/>
      <c r="E44" s="85"/>
      <c r="F44" s="51">
        <v>35</v>
      </c>
      <c r="G44" s="449">
        <f t="shared" si="52"/>
        <v>65</v>
      </c>
      <c r="H44" s="450"/>
      <c r="I44" s="449">
        <f t="shared" si="53"/>
        <v>40</v>
      </c>
      <c r="J44" s="450"/>
      <c r="K44" s="207">
        <v>2</v>
      </c>
      <c r="L44" s="207">
        <v>0</v>
      </c>
      <c r="M44" s="207">
        <v>2</v>
      </c>
      <c r="N44" s="207">
        <v>2</v>
      </c>
      <c r="O44" s="207">
        <v>2</v>
      </c>
      <c r="P44" s="207">
        <v>2</v>
      </c>
      <c r="Q44" s="207">
        <v>1</v>
      </c>
      <c r="R44" s="207">
        <v>1</v>
      </c>
      <c r="S44" s="207">
        <v>1</v>
      </c>
      <c r="T44" s="207">
        <v>1</v>
      </c>
      <c r="U44" s="206">
        <v>0</v>
      </c>
      <c r="V44" s="207">
        <v>0</v>
      </c>
      <c r="W44" s="83" t="s">
        <v>104</v>
      </c>
      <c r="X44" s="50">
        <v>35</v>
      </c>
      <c r="Y44" s="270">
        <v>1</v>
      </c>
      <c r="Z44" s="207">
        <v>1</v>
      </c>
      <c r="AA44" s="207">
        <v>0</v>
      </c>
      <c r="AB44" s="207">
        <v>0</v>
      </c>
      <c r="AC44" s="207">
        <v>1</v>
      </c>
      <c r="AD44" s="207">
        <v>0</v>
      </c>
      <c r="AE44" s="207">
        <v>38</v>
      </c>
      <c r="AF44" s="207">
        <v>24</v>
      </c>
      <c r="AG44" s="207">
        <v>2</v>
      </c>
      <c r="AH44" s="207">
        <v>2</v>
      </c>
      <c r="AI44" s="206">
        <v>1</v>
      </c>
      <c r="AJ44" s="206">
        <v>1</v>
      </c>
      <c r="AK44" s="206">
        <v>2</v>
      </c>
      <c r="AL44" s="207">
        <v>1</v>
      </c>
      <c r="AM44" s="411" t="s">
        <v>104</v>
      </c>
      <c r="AN44" s="513"/>
      <c r="AO44" s="51">
        <v>35</v>
      </c>
      <c r="AP44" s="127">
        <v>1</v>
      </c>
      <c r="AQ44" s="127">
        <v>1</v>
      </c>
      <c r="AR44" s="207">
        <v>6</v>
      </c>
      <c r="AS44" s="207">
        <v>0</v>
      </c>
      <c r="AT44" s="207">
        <v>4</v>
      </c>
      <c r="AU44" s="207">
        <v>4</v>
      </c>
      <c r="AV44" s="207">
        <v>1</v>
      </c>
      <c r="AW44" s="207">
        <v>0</v>
      </c>
      <c r="AX44" s="207">
        <v>0</v>
      </c>
      <c r="AY44" s="207">
        <v>0</v>
      </c>
      <c r="AZ44" s="207">
        <v>1</v>
      </c>
      <c r="BA44" s="207">
        <v>1</v>
      </c>
      <c r="BB44" s="207">
        <v>1</v>
      </c>
      <c r="BC44" s="207">
        <v>1</v>
      </c>
    </row>
    <row r="45" spans="1:55" s="6" customFormat="1" ht="18" customHeight="1">
      <c r="A45" s="83" t="s">
        <v>105</v>
      </c>
      <c r="B45" s="84"/>
      <c r="C45" s="84"/>
      <c r="D45" s="84"/>
      <c r="E45" s="85"/>
      <c r="F45" s="51">
        <v>36</v>
      </c>
      <c r="G45" s="449">
        <f t="shared" si="52"/>
        <v>310</v>
      </c>
      <c r="H45" s="450"/>
      <c r="I45" s="449">
        <f t="shared" si="53"/>
        <v>202</v>
      </c>
      <c r="J45" s="450"/>
      <c r="K45" s="207">
        <v>6</v>
      </c>
      <c r="L45" s="207">
        <v>3</v>
      </c>
      <c r="M45" s="207">
        <v>3</v>
      </c>
      <c r="N45" s="207">
        <v>2</v>
      </c>
      <c r="O45" s="207">
        <v>5</v>
      </c>
      <c r="P45" s="207">
        <v>3</v>
      </c>
      <c r="Q45" s="207">
        <v>8</v>
      </c>
      <c r="R45" s="207">
        <v>6</v>
      </c>
      <c r="S45" s="207">
        <v>4</v>
      </c>
      <c r="T45" s="207">
        <v>3</v>
      </c>
      <c r="U45" s="206">
        <v>2</v>
      </c>
      <c r="V45" s="207">
        <v>2</v>
      </c>
      <c r="W45" s="83" t="s">
        <v>105</v>
      </c>
      <c r="X45" s="50">
        <v>36</v>
      </c>
      <c r="Y45" s="270">
        <v>1</v>
      </c>
      <c r="Z45" s="207">
        <v>0</v>
      </c>
      <c r="AA45" s="207">
        <v>4</v>
      </c>
      <c r="AB45" s="207">
        <v>1</v>
      </c>
      <c r="AC45" s="207">
        <v>5</v>
      </c>
      <c r="AD45" s="207">
        <v>5</v>
      </c>
      <c r="AE45" s="207">
        <v>194</v>
      </c>
      <c r="AF45" s="207">
        <v>136</v>
      </c>
      <c r="AG45" s="207">
        <v>6</v>
      </c>
      <c r="AH45" s="207">
        <v>2</v>
      </c>
      <c r="AI45" s="206">
        <v>3</v>
      </c>
      <c r="AJ45" s="206">
        <v>3</v>
      </c>
      <c r="AK45" s="206">
        <v>5</v>
      </c>
      <c r="AL45" s="207">
        <v>2</v>
      </c>
      <c r="AM45" s="411" t="s">
        <v>105</v>
      </c>
      <c r="AN45" s="513"/>
      <c r="AO45" s="51">
        <v>36</v>
      </c>
      <c r="AP45" s="127">
        <v>5</v>
      </c>
      <c r="AQ45" s="127">
        <v>0</v>
      </c>
      <c r="AR45" s="207">
        <v>8</v>
      </c>
      <c r="AS45" s="207">
        <v>0</v>
      </c>
      <c r="AT45" s="207">
        <v>17</v>
      </c>
      <c r="AU45" s="207">
        <v>17</v>
      </c>
      <c r="AV45" s="207">
        <v>34</v>
      </c>
      <c r="AW45" s="207">
        <v>17</v>
      </c>
      <c r="AX45" s="207">
        <v>5</v>
      </c>
      <c r="AY45" s="207">
        <v>4</v>
      </c>
      <c r="AZ45" s="207">
        <v>11</v>
      </c>
      <c r="BA45" s="207">
        <v>5</v>
      </c>
      <c r="BB45" s="207">
        <v>9</v>
      </c>
      <c r="BC45" s="207">
        <v>3</v>
      </c>
    </row>
    <row r="46" spans="1:55">
      <c r="AL46" s="33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9"/>
    </row>
    <row r="47" spans="1:55">
      <c r="AL47" s="33"/>
      <c r="AN47" s="13"/>
      <c r="AP47" s="13"/>
      <c r="AQ47" s="13"/>
      <c r="BC47" s="39"/>
    </row>
    <row r="48" spans="1:55">
      <c r="AL48" s="33"/>
      <c r="BC48" s="39"/>
    </row>
    <row r="49" spans="37:56">
      <c r="AK49" s="37"/>
      <c r="AL49" s="33"/>
      <c r="BC49" s="39"/>
    </row>
    <row r="50" spans="37:56">
      <c r="AK50" s="35"/>
      <c r="AL50" s="39"/>
      <c r="BC50" s="39"/>
    </row>
    <row r="51" spans="37:56">
      <c r="AK51" s="35"/>
      <c r="AL51" s="33"/>
    </row>
    <row r="52" spans="37:56">
      <c r="AK52" s="35"/>
      <c r="AL52" s="33"/>
    </row>
    <row r="53" spans="37:56">
      <c r="AK53" s="36"/>
      <c r="AL53" s="39"/>
    </row>
    <row r="54" spans="37:56">
      <c r="AK54" s="36"/>
      <c r="AL54" s="39"/>
    </row>
    <row r="55" spans="37:56">
      <c r="AK55" s="36"/>
      <c r="AL55" s="39"/>
    </row>
    <row r="56" spans="37:56">
      <c r="AK56" s="36"/>
      <c r="AL56" s="39"/>
    </row>
    <row r="57" spans="37:56">
      <c r="AK57" s="36"/>
      <c r="AL57" s="39"/>
    </row>
    <row r="58" spans="37:56">
      <c r="AK58" s="36"/>
      <c r="AL58" s="39"/>
    </row>
    <row r="59" spans="37:56">
      <c r="AK59" s="36"/>
      <c r="AL59" s="39"/>
    </row>
    <row r="60" spans="37:56">
      <c r="AK60" s="36"/>
      <c r="AL60" s="39"/>
    </row>
    <row r="61" spans="37:56">
      <c r="AK61" s="36"/>
      <c r="AL61" s="39"/>
    </row>
    <row r="62" spans="37:56">
      <c r="AK62" s="36"/>
      <c r="AL62" s="39"/>
      <c r="BC62" s="39"/>
      <c r="BD62" s="39"/>
    </row>
    <row r="63" spans="37:56">
      <c r="AK63" s="36"/>
      <c r="AL63" s="36"/>
      <c r="BC63" s="36"/>
      <c r="BD63" s="36"/>
    </row>
    <row r="64" spans="37:56">
      <c r="AK64" s="36"/>
      <c r="AL64" s="36"/>
      <c r="BC64" s="36"/>
      <c r="BD64" s="36"/>
    </row>
  </sheetData>
  <mergeCells count="165">
    <mergeCell ref="G45:H45"/>
    <mergeCell ref="I45:J45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AO4:AO8"/>
    <mergeCell ref="AZ4:AZ8"/>
    <mergeCell ref="AM11:AN11"/>
    <mergeCell ref="AM12:AN12"/>
    <mergeCell ref="G4:H8"/>
    <mergeCell ref="AY5:AY8"/>
    <mergeCell ref="G11:H11"/>
    <mergeCell ref="I11:J11"/>
    <mergeCell ref="G12:H12"/>
    <mergeCell ref="I12:J12"/>
    <mergeCell ref="K5:L6"/>
    <mergeCell ref="AE7:AE8"/>
    <mergeCell ref="W4:W8"/>
    <mergeCell ref="Y4:AL4"/>
    <mergeCell ref="AG7:AG8"/>
    <mergeCell ref="AI7:AI8"/>
    <mergeCell ref="AK7:AK8"/>
    <mergeCell ref="I4:V4"/>
    <mergeCell ref="AM45:AN45"/>
    <mergeCell ref="I9:J9"/>
    <mergeCell ref="I10:J10"/>
    <mergeCell ref="G9:H9"/>
    <mergeCell ref="G10:H10"/>
    <mergeCell ref="AM9:AN9"/>
    <mergeCell ref="AM10:AN10"/>
    <mergeCell ref="AM13:AN13"/>
    <mergeCell ref="AM14:AN14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A1:V2"/>
    <mergeCell ref="A3:E3"/>
    <mergeCell ref="A9:E9"/>
    <mergeCell ref="I5:J8"/>
    <mergeCell ref="K7:K8"/>
    <mergeCell ref="O7:O8"/>
    <mergeCell ref="Q7:Q8"/>
    <mergeCell ref="M7:M8"/>
    <mergeCell ref="AM15:AN15"/>
    <mergeCell ref="A4:E8"/>
    <mergeCell ref="F4:F8"/>
    <mergeCell ref="AM4:AN8"/>
    <mergeCell ref="AM44:AN44"/>
    <mergeCell ref="AM33:AN33"/>
    <mergeCell ref="AM41:AN41"/>
    <mergeCell ref="AM42:AN42"/>
    <mergeCell ref="AM43:AN43"/>
    <mergeCell ref="AM34:AN34"/>
    <mergeCell ref="AM35:AN35"/>
    <mergeCell ref="AM36:AN36"/>
    <mergeCell ref="AM37:AN37"/>
    <mergeCell ref="AM38:AN38"/>
    <mergeCell ref="AM39:AN39"/>
    <mergeCell ref="AM40:AN40"/>
    <mergeCell ref="AR7:AR8"/>
    <mergeCell ref="AP7:AP8"/>
    <mergeCell ref="AM29:AN29"/>
    <mergeCell ref="AM30:AN30"/>
    <mergeCell ref="AM31:AN31"/>
    <mergeCell ref="AM32:AN32"/>
    <mergeCell ref="BB5:BB8"/>
    <mergeCell ref="BC6:BC8"/>
    <mergeCell ref="AV5:AW6"/>
    <mergeCell ref="AM24:AN24"/>
    <mergeCell ref="AM25:AN25"/>
    <mergeCell ref="AM26:AN26"/>
    <mergeCell ref="AM27:AN27"/>
    <mergeCell ref="AM28:AN28"/>
    <mergeCell ref="AM19:AN19"/>
    <mergeCell ref="AM20:AN20"/>
    <mergeCell ref="AM21:AN21"/>
    <mergeCell ref="AM22:AN22"/>
    <mergeCell ref="AM23:AN23"/>
    <mergeCell ref="AT7:AT8"/>
    <mergeCell ref="AV7:AV8"/>
    <mergeCell ref="AM16:AN16"/>
    <mergeCell ref="AM17:AN17"/>
    <mergeCell ref="AM18:AN18"/>
    <mergeCell ref="BA5:BA8"/>
    <mergeCell ref="M5:N6"/>
    <mergeCell ref="O5:P6"/>
    <mergeCell ref="Q5:R6"/>
    <mergeCell ref="S5:T6"/>
    <mergeCell ref="U5:V6"/>
    <mergeCell ref="Y5:Z6"/>
    <mergeCell ref="AA5:AB6"/>
    <mergeCell ref="AC5:AD6"/>
    <mergeCell ref="AE5:AF6"/>
    <mergeCell ref="AG5:AH6"/>
    <mergeCell ref="AI5:AJ6"/>
    <mergeCell ref="AK5:AL6"/>
    <mergeCell ref="AP5:AQ6"/>
    <mergeCell ref="AR5:AS6"/>
    <mergeCell ref="AT5:AU6"/>
    <mergeCell ref="X4:X8"/>
    <mergeCell ref="S7:S8"/>
    <mergeCell ref="U7:U8"/>
    <mergeCell ref="Y7:Y8"/>
    <mergeCell ref="AA7:AA8"/>
    <mergeCell ref="AC7:AC8"/>
    <mergeCell ref="AP4:AW4"/>
    <mergeCell ref="AX4:AX8"/>
  </mergeCells>
  <phoneticPr fontId="18" type="noConversion"/>
  <pageMargins left="0.39000000000000007" right="0.31" top="0.39000000000000007" bottom="0.31" header="0" footer="0"/>
  <pageSetup paperSize="9" scale="7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58"/>
  <sheetViews>
    <sheetView view="pageBreakPreview" topLeftCell="A37" zoomScale="85" zoomScaleNormal="100" zoomScaleSheetLayoutView="85" workbookViewId="0">
      <selection activeCell="J18" sqref="J18"/>
    </sheetView>
  </sheetViews>
  <sheetFormatPr defaultColWidth="8.85546875" defaultRowHeight="12.75"/>
  <cols>
    <col min="1" max="1" width="20.85546875" style="287" customWidth="1"/>
    <col min="2" max="8" width="3.7109375" style="287" customWidth="1"/>
    <col min="9" max="31" width="6.42578125" style="287" customWidth="1"/>
    <col min="32" max="253" width="8.85546875" style="287"/>
    <col min="254" max="254" width="6" style="287" customWidth="1"/>
    <col min="255" max="509" width="8.85546875" style="287"/>
    <col min="510" max="510" width="6" style="287" customWidth="1"/>
    <col min="511" max="765" width="8.85546875" style="287"/>
    <col min="766" max="766" width="6" style="287" customWidth="1"/>
    <col min="767" max="1021" width="8.85546875" style="287"/>
    <col min="1022" max="1022" width="6" style="287" customWidth="1"/>
    <col min="1023" max="1277" width="8.85546875" style="287"/>
    <col min="1278" max="1278" width="6" style="287" customWidth="1"/>
    <col min="1279" max="1533" width="8.85546875" style="287"/>
    <col min="1534" max="1534" width="6" style="287" customWidth="1"/>
    <col min="1535" max="1789" width="8.85546875" style="287"/>
    <col min="1790" max="1790" width="6" style="287" customWidth="1"/>
    <col min="1791" max="2045" width="8.85546875" style="287"/>
    <col min="2046" max="2046" width="6" style="287" customWidth="1"/>
    <col min="2047" max="2301" width="8.85546875" style="287"/>
    <col min="2302" max="2302" width="6" style="287" customWidth="1"/>
    <col min="2303" max="2557" width="8.85546875" style="287"/>
    <col min="2558" max="2558" width="6" style="287" customWidth="1"/>
    <col min="2559" max="2813" width="8.85546875" style="287"/>
    <col min="2814" max="2814" width="6" style="287" customWidth="1"/>
    <col min="2815" max="3069" width="8.85546875" style="287"/>
    <col min="3070" max="3070" width="6" style="287" customWidth="1"/>
    <col min="3071" max="3325" width="8.85546875" style="287"/>
    <col min="3326" max="3326" width="6" style="287" customWidth="1"/>
    <col min="3327" max="3581" width="8.85546875" style="287"/>
    <col min="3582" max="3582" width="6" style="287" customWidth="1"/>
    <col min="3583" max="3837" width="8.85546875" style="287"/>
    <col min="3838" max="3838" width="6" style="287" customWidth="1"/>
    <col min="3839" max="4093" width="8.85546875" style="287"/>
    <col min="4094" max="4094" width="6" style="287" customWidth="1"/>
    <col min="4095" max="4349" width="8.85546875" style="287"/>
    <col min="4350" max="4350" width="6" style="287" customWidth="1"/>
    <col min="4351" max="4605" width="8.85546875" style="287"/>
    <col min="4606" max="4606" width="6" style="287" customWidth="1"/>
    <col min="4607" max="4861" width="8.85546875" style="287"/>
    <col min="4862" max="4862" width="6" style="287" customWidth="1"/>
    <col min="4863" max="5117" width="8.85546875" style="287"/>
    <col min="5118" max="5118" width="6" style="287" customWidth="1"/>
    <col min="5119" max="5373" width="8.85546875" style="287"/>
    <col min="5374" max="5374" width="6" style="287" customWidth="1"/>
    <col min="5375" max="5629" width="8.85546875" style="287"/>
    <col min="5630" max="5630" width="6" style="287" customWidth="1"/>
    <col min="5631" max="5885" width="8.85546875" style="287"/>
    <col min="5886" max="5886" width="6" style="287" customWidth="1"/>
    <col min="5887" max="6141" width="8.85546875" style="287"/>
    <col min="6142" max="6142" width="6" style="287" customWidth="1"/>
    <col min="6143" max="6397" width="8.85546875" style="287"/>
    <col min="6398" max="6398" width="6" style="287" customWidth="1"/>
    <col min="6399" max="6653" width="8.85546875" style="287"/>
    <col min="6654" max="6654" width="6" style="287" customWidth="1"/>
    <col min="6655" max="6909" width="8.85546875" style="287"/>
    <col min="6910" max="6910" width="6" style="287" customWidth="1"/>
    <col min="6911" max="7165" width="8.85546875" style="287"/>
    <col min="7166" max="7166" width="6" style="287" customWidth="1"/>
    <col min="7167" max="7421" width="8.85546875" style="287"/>
    <col min="7422" max="7422" width="6" style="287" customWidth="1"/>
    <col min="7423" max="7677" width="8.85546875" style="287"/>
    <col min="7678" max="7678" width="6" style="287" customWidth="1"/>
    <col min="7679" max="7933" width="8.85546875" style="287"/>
    <col min="7934" max="7934" width="6" style="287" customWidth="1"/>
    <col min="7935" max="8189" width="8.85546875" style="287"/>
    <col min="8190" max="8190" width="6" style="287" customWidth="1"/>
    <col min="8191" max="8445" width="8.85546875" style="287"/>
    <col min="8446" max="8446" width="6" style="287" customWidth="1"/>
    <col min="8447" max="8701" width="8.85546875" style="287"/>
    <col min="8702" max="8702" width="6" style="287" customWidth="1"/>
    <col min="8703" max="8957" width="8.85546875" style="287"/>
    <col min="8958" max="8958" width="6" style="287" customWidth="1"/>
    <col min="8959" max="9213" width="8.85546875" style="287"/>
    <col min="9214" max="9214" width="6" style="287" customWidth="1"/>
    <col min="9215" max="9469" width="8.85546875" style="287"/>
    <col min="9470" max="9470" width="6" style="287" customWidth="1"/>
    <col min="9471" max="9725" width="8.85546875" style="287"/>
    <col min="9726" max="9726" width="6" style="287" customWidth="1"/>
    <col min="9727" max="9981" width="8.85546875" style="287"/>
    <col min="9982" max="9982" width="6" style="287" customWidth="1"/>
    <col min="9983" max="10237" width="8.85546875" style="287"/>
    <col min="10238" max="10238" width="6" style="287" customWidth="1"/>
    <col min="10239" max="10493" width="8.85546875" style="287"/>
    <col min="10494" max="10494" width="6" style="287" customWidth="1"/>
    <col min="10495" max="10749" width="8.85546875" style="287"/>
    <col min="10750" max="10750" width="6" style="287" customWidth="1"/>
    <col min="10751" max="11005" width="8.85546875" style="287"/>
    <col min="11006" max="11006" width="6" style="287" customWidth="1"/>
    <col min="11007" max="11261" width="8.85546875" style="287"/>
    <col min="11262" max="11262" width="6" style="287" customWidth="1"/>
    <col min="11263" max="11517" width="8.85546875" style="287"/>
    <col min="11518" max="11518" width="6" style="287" customWidth="1"/>
    <col min="11519" max="11773" width="8.85546875" style="287"/>
    <col min="11774" max="11774" width="6" style="287" customWidth="1"/>
    <col min="11775" max="12029" width="8.85546875" style="287"/>
    <col min="12030" max="12030" width="6" style="287" customWidth="1"/>
    <col min="12031" max="12285" width="8.85546875" style="287"/>
    <col min="12286" max="12286" width="6" style="287" customWidth="1"/>
    <col min="12287" max="12541" width="8.85546875" style="287"/>
    <col min="12542" max="12542" width="6" style="287" customWidth="1"/>
    <col min="12543" max="12797" width="8.85546875" style="287"/>
    <col min="12798" max="12798" width="6" style="287" customWidth="1"/>
    <col min="12799" max="13053" width="8.85546875" style="287"/>
    <col min="13054" max="13054" width="6" style="287" customWidth="1"/>
    <col min="13055" max="13309" width="8.85546875" style="287"/>
    <col min="13310" max="13310" width="6" style="287" customWidth="1"/>
    <col min="13311" max="13565" width="8.85546875" style="287"/>
    <col min="13566" max="13566" width="6" style="287" customWidth="1"/>
    <col min="13567" max="13821" width="8.85546875" style="287"/>
    <col min="13822" max="13822" width="6" style="287" customWidth="1"/>
    <col min="13823" max="14077" width="8.85546875" style="287"/>
    <col min="14078" max="14078" width="6" style="287" customWidth="1"/>
    <col min="14079" max="14333" width="8.85546875" style="287"/>
    <col min="14334" max="14334" width="6" style="287" customWidth="1"/>
    <col min="14335" max="14589" width="8.85546875" style="287"/>
    <col min="14590" max="14590" width="6" style="287" customWidth="1"/>
    <col min="14591" max="14845" width="8.85546875" style="287"/>
    <col min="14846" max="14846" width="6" style="287" customWidth="1"/>
    <col min="14847" max="15101" width="8.85546875" style="287"/>
    <col min="15102" max="15102" width="6" style="287" customWidth="1"/>
    <col min="15103" max="15357" width="8.85546875" style="287"/>
    <col min="15358" max="15358" width="6" style="287" customWidth="1"/>
    <col min="15359" max="15613" width="8.85546875" style="287"/>
    <col min="15614" max="15614" width="6" style="287" customWidth="1"/>
    <col min="15615" max="15869" width="8.85546875" style="287"/>
    <col min="15870" max="15870" width="6" style="287" customWidth="1"/>
    <col min="15871" max="16125" width="8.85546875" style="287"/>
    <col min="16126" max="16126" width="6" style="287" customWidth="1"/>
    <col min="16127" max="16384" width="8.85546875" style="287"/>
  </cols>
  <sheetData>
    <row r="1" spans="1:31" s="288" customFormat="1" ht="15.75" customHeight="1">
      <c r="A1" s="729" t="s">
        <v>761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</row>
    <row r="2" spans="1:31" s="288" customFormat="1" ht="15.75" customHeight="1">
      <c r="A2" s="730" t="s">
        <v>762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</row>
    <row r="3" spans="1:31" s="289" customFormat="1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09"/>
      <c r="U3" s="109"/>
      <c r="V3" s="109"/>
      <c r="W3" s="109"/>
      <c r="X3" s="109"/>
      <c r="Y3" s="109"/>
      <c r="Z3" s="109"/>
      <c r="AA3" s="109"/>
      <c r="AB3" s="87"/>
      <c r="AC3" s="87"/>
      <c r="AD3" s="87"/>
      <c r="AE3" s="87"/>
    </row>
    <row r="4" spans="1:3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</row>
    <row r="5" spans="1:31">
      <c r="A5" s="291" t="s">
        <v>763</v>
      </c>
      <c r="B5" s="292"/>
      <c r="C5" s="292"/>
      <c r="D5" s="292"/>
      <c r="E5" s="292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93"/>
      <c r="S5" s="293"/>
      <c r="T5" s="293"/>
      <c r="U5" s="293"/>
      <c r="V5" s="290"/>
      <c r="W5" s="290"/>
      <c r="X5" s="290"/>
      <c r="Y5" s="290"/>
      <c r="Z5" s="286"/>
      <c r="AA5" s="286"/>
      <c r="AB5" s="286"/>
      <c r="AC5" s="294"/>
      <c r="AD5" s="294"/>
      <c r="AE5" s="86" t="s">
        <v>220</v>
      </c>
    </row>
    <row r="6" spans="1:31" ht="17.25" customHeight="1">
      <c r="A6" s="734" t="s">
        <v>125</v>
      </c>
      <c r="B6" s="731"/>
      <c r="C6" s="731"/>
      <c r="D6" s="731"/>
      <c r="E6" s="735"/>
      <c r="F6" s="723" t="s">
        <v>17</v>
      </c>
      <c r="G6" s="723" t="s">
        <v>50</v>
      </c>
      <c r="H6" s="723"/>
      <c r="I6" s="723"/>
      <c r="J6" s="743" t="s">
        <v>49</v>
      </c>
      <c r="K6" s="743"/>
      <c r="L6" s="723" t="s">
        <v>68</v>
      </c>
      <c r="M6" s="723"/>
      <c r="N6" s="723" t="s">
        <v>63</v>
      </c>
      <c r="O6" s="723"/>
      <c r="P6" s="723" t="s">
        <v>45</v>
      </c>
      <c r="Q6" s="723"/>
      <c r="R6" s="731" t="s">
        <v>764</v>
      </c>
      <c r="S6" s="731"/>
      <c r="T6" s="731"/>
      <c r="U6" s="731"/>
      <c r="V6" s="724" t="s">
        <v>157</v>
      </c>
      <c r="W6" s="747"/>
      <c r="X6" s="747"/>
      <c r="Y6" s="725"/>
      <c r="Z6" s="723" t="s">
        <v>126</v>
      </c>
      <c r="AA6" s="723"/>
      <c r="AB6" s="723" t="s">
        <v>127</v>
      </c>
      <c r="AC6" s="723"/>
      <c r="AD6" s="723" t="s">
        <v>128</v>
      </c>
      <c r="AE6" s="723"/>
    </row>
    <row r="7" spans="1:31" ht="28.5" customHeight="1">
      <c r="A7" s="736"/>
      <c r="B7" s="737"/>
      <c r="C7" s="737"/>
      <c r="D7" s="737"/>
      <c r="E7" s="738"/>
      <c r="F7" s="723"/>
      <c r="G7" s="723"/>
      <c r="H7" s="723"/>
      <c r="I7" s="723"/>
      <c r="J7" s="743"/>
      <c r="K7" s="743"/>
      <c r="L7" s="723"/>
      <c r="M7" s="723"/>
      <c r="N7" s="723"/>
      <c r="O7" s="723"/>
      <c r="P7" s="723"/>
      <c r="Q7" s="723"/>
      <c r="R7" s="723" t="s">
        <v>765</v>
      </c>
      <c r="S7" s="723"/>
      <c r="T7" s="723" t="s">
        <v>766</v>
      </c>
      <c r="U7" s="723"/>
      <c r="V7" s="724" t="s">
        <v>159</v>
      </c>
      <c r="W7" s="725"/>
      <c r="X7" s="724" t="s">
        <v>160</v>
      </c>
      <c r="Y7" s="725"/>
      <c r="Z7" s="723"/>
      <c r="AA7" s="723"/>
      <c r="AB7" s="723"/>
      <c r="AC7" s="723"/>
      <c r="AD7" s="723"/>
      <c r="AE7" s="723"/>
    </row>
    <row r="8" spans="1:31" ht="20.25" customHeight="1">
      <c r="A8" s="736"/>
      <c r="B8" s="737"/>
      <c r="C8" s="737"/>
      <c r="D8" s="737"/>
      <c r="E8" s="738"/>
      <c r="F8" s="723"/>
      <c r="G8" s="726" t="s">
        <v>69</v>
      </c>
      <c r="H8" s="744"/>
      <c r="I8" s="295"/>
      <c r="J8" s="746" t="s">
        <v>69</v>
      </c>
      <c r="K8" s="295"/>
      <c r="L8" s="726" t="s">
        <v>69</v>
      </c>
      <c r="M8" s="295"/>
      <c r="N8" s="726" t="s">
        <v>69</v>
      </c>
      <c r="O8" s="295"/>
      <c r="P8" s="726" t="s">
        <v>69</v>
      </c>
      <c r="Q8" s="295"/>
      <c r="R8" s="732" t="s">
        <v>69</v>
      </c>
      <c r="S8" s="296"/>
      <c r="T8" s="732" t="s">
        <v>69</v>
      </c>
      <c r="U8" s="296"/>
      <c r="V8" s="732" t="s">
        <v>69</v>
      </c>
      <c r="W8" s="296"/>
      <c r="X8" s="732" t="s">
        <v>69</v>
      </c>
      <c r="Y8" s="296"/>
      <c r="Z8" s="732" t="s">
        <v>69</v>
      </c>
      <c r="AA8" s="295"/>
      <c r="AB8" s="732" t="s">
        <v>69</v>
      </c>
      <c r="AC8" s="295"/>
      <c r="AD8" s="732" t="s">
        <v>69</v>
      </c>
      <c r="AE8" s="297"/>
    </row>
    <row r="9" spans="1:31" ht="44.25" customHeight="1">
      <c r="A9" s="739"/>
      <c r="B9" s="740"/>
      <c r="C9" s="740"/>
      <c r="D9" s="740"/>
      <c r="E9" s="741"/>
      <c r="F9" s="742"/>
      <c r="G9" s="727"/>
      <c r="H9" s="745"/>
      <c r="I9" s="298" t="s">
        <v>12</v>
      </c>
      <c r="J9" s="733"/>
      <c r="K9" s="298" t="s">
        <v>12</v>
      </c>
      <c r="L9" s="727"/>
      <c r="M9" s="298" t="s">
        <v>12</v>
      </c>
      <c r="N9" s="728"/>
      <c r="O9" s="298" t="s">
        <v>12</v>
      </c>
      <c r="P9" s="728"/>
      <c r="Q9" s="298" t="s">
        <v>12</v>
      </c>
      <c r="R9" s="733"/>
      <c r="S9" s="299" t="s">
        <v>12</v>
      </c>
      <c r="T9" s="733"/>
      <c r="U9" s="299" t="s">
        <v>12</v>
      </c>
      <c r="V9" s="733"/>
      <c r="W9" s="299" t="s">
        <v>12</v>
      </c>
      <c r="X9" s="733"/>
      <c r="Y9" s="299" t="s">
        <v>12</v>
      </c>
      <c r="Z9" s="733"/>
      <c r="AA9" s="298" t="s">
        <v>12</v>
      </c>
      <c r="AB9" s="733"/>
      <c r="AC9" s="298" t="s">
        <v>12</v>
      </c>
      <c r="AD9" s="733"/>
      <c r="AE9" s="299" t="s">
        <v>12</v>
      </c>
    </row>
    <row r="10" spans="1:31" ht="18" customHeight="1">
      <c r="A10" s="748" t="s">
        <v>10</v>
      </c>
      <c r="B10" s="749"/>
      <c r="C10" s="749"/>
      <c r="D10" s="749"/>
      <c r="E10" s="750"/>
      <c r="F10" s="300" t="s">
        <v>9</v>
      </c>
      <c r="G10" s="751">
        <v>1</v>
      </c>
      <c r="H10" s="752"/>
      <c r="I10" s="301">
        <v>2</v>
      </c>
      <c r="J10" s="301">
        <v>3</v>
      </c>
      <c r="K10" s="301">
        <v>4</v>
      </c>
      <c r="L10" s="301">
        <v>5</v>
      </c>
      <c r="M10" s="301">
        <v>6</v>
      </c>
      <c r="N10" s="301">
        <v>7</v>
      </c>
      <c r="O10" s="301">
        <v>8</v>
      </c>
      <c r="P10" s="301">
        <v>9</v>
      </c>
      <c r="Q10" s="301">
        <v>10</v>
      </c>
      <c r="R10" s="301">
        <v>11</v>
      </c>
      <c r="S10" s="301">
        <v>12</v>
      </c>
      <c r="T10" s="301">
        <v>13</v>
      </c>
      <c r="U10" s="301">
        <v>14</v>
      </c>
      <c r="V10" s="301">
        <v>15</v>
      </c>
      <c r="W10" s="301">
        <v>16</v>
      </c>
      <c r="X10" s="301">
        <v>17</v>
      </c>
      <c r="Y10" s="301">
        <v>18</v>
      </c>
      <c r="Z10" s="301">
        <v>19</v>
      </c>
      <c r="AA10" s="301">
        <v>20</v>
      </c>
      <c r="AB10" s="301">
        <v>21</v>
      </c>
      <c r="AC10" s="301">
        <v>22</v>
      </c>
      <c r="AD10" s="301">
        <v>23</v>
      </c>
      <c r="AE10" s="301">
        <v>24</v>
      </c>
    </row>
    <row r="11" spans="1:31" s="303" customFormat="1" ht="27" customHeight="1">
      <c r="A11" s="753" t="s">
        <v>767</v>
      </c>
      <c r="B11" s="754"/>
      <c r="C11" s="754"/>
      <c r="D11" s="754"/>
      <c r="E11" s="755"/>
      <c r="F11" s="301">
        <v>1</v>
      </c>
      <c r="G11" s="756">
        <f>SUM(G12:H18)</f>
        <v>75</v>
      </c>
      <c r="H11" s="757"/>
      <c r="I11" s="302">
        <f t="shared" ref="I11:O11" si="0">SUM(I12:I18)</f>
        <v>30</v>
      </c>
      <c r="J11" s="302">
        <f t="shared" si="0"/>
        <v>19</v>
      </c>
      <c r="K11" s="302">
        <f t="shared" si="0"/>
        <v>11</v>
      </c>
      <c r="L11" s="302">
        <f t="shared" si="0"/>
        <v>73</v>
      </c>
      <c r="M11" s="302">
        <f t="shared" si="0"/>
        <v>50</v>
      </c>
      <c r="N11" s="302">
        <f t="shared" si="0"/>
        <v>84</v>
      </c>
      <c r="O11" s="302">
        <f t="shared" si="0"/>
        <v>63</v>
      </c>
      <c r="P11" s="302">
        <f t="shared" ref="P11:P58" si="1">+R11+T11</f>
        <v>2242</v>
      </c>
      <c r="Q11" s="302">
        <f t="shared" ref="Q11:Q58" si="2">+S11+U11</f>
        <v>1433</v>
      </c>
      <c r="R11" s="302">
        <f t="shared" ref="R11:AE11" si="3">SUM(R12:R18)</f>
        <v>742</v>
      </c>
      <c r="S11" s="302">
        <f t="shared" si="3"/>
        <v>588</v>
      </c>
      <c r="T11" s="302">
        <f t="shared" si="3"/>
        <v>1500</v>
      </c>
      <c r="U11" s="302">
        <f t="shared" si="3"/>
        <v>845</v>
      </c>
      <c r="V11" s="302">
        <f t="shared" si="3"/>
        <v>485</v>
      </c>
      <c r="W11" s="302">
        <f t="shared" si="3"/>
        <v>308</v>
      </c>
      <c r="X11" s="302">
        <f t="shared" si="3"/>
        <v>1809</v>
      </c>
      <c r="Y11" s="302">
        <f t="shared" si="3"/>
        <v>1144</v>
      </c>
      <c r="Z11" s="302">
        <f t="shared" si="3"/>
        <v>104</v>
      </c>
      <c r="AA11" s="302">
        <f t="shared" si="3"/>
        <v>73</v>
      </c>
      <c r="AB11" s="302">
        <f t="shared" si="3"/>
        <v>69</v>
      </c>
      <c r="AC11" s="302">
        <f t="shared" si="3"/>
        <v>66</v>
      </c>
      <c r="AD11" s="302">
        <f t="shared" si="3"/>
        <v>197</v>
      </c>
      <c r="AE11" s="302">
        <f t="shared" si="3"/>
        <v>136</v>
      </c>
    </row>
    <row r="12" spans="1:31" s="303" customFormat="1" ht="18" customHeight="1">
      <c r="A12" s="758" t="s">
        <v>228</v>
      </c>
      <c r="B12" s="759"/>
      <c r="C12" s="759"/>
      <c r="D12" s="759"/>
      <c r="E12" s="760"/>
      <c r="F12" s="301">
        <v>2</v>
      </c>
      <c r="G12" s="748">
        <f>+'[1]TURIIN MSUT-21'!G18:H18+'[1]TURIIN BUS MSUT-23'!G18:H18+'[1]TURIIN KOLLEGE-17'!G18:H18+'[1]TURIIN BUS KOLLEGE-6'!G18:H18+'[1]TURIIN IH SUR-8'!G18:H18</f>
        <v>1</v>
      </c>
      <c r="H12" s="750"/>
      <c r="I12" s="300">
        <f>+'[1]TURIIN MSUT-21'!I18+'[1]TURIIN BUS MSUT-23'!I18+'[1]TURIIN KOLLEGE-17'!I18+'[1]TURIIN BUS KOLLEGE-6'!I18+'[1]TURIIN IH SUR-8'!I18</f>
        <v>0</v>
      </c>
      <c r="J12" s="300">
        <f>+'[1]TURIIN MSUT-21'!J18+'[1]TURIIN BUS MSUT-23'!J18+'[1]TURIIN KOLLEGE-17'!J18+'[1]TURIIN BUS KOLLEGE-6'!J18+'[1]TURIIN IH SUR-8'!J18</f>
        <v>0</v>
      </c>
      <c r="K12" s="300">
        <f>+'[1]TURIIN MSUT-21'!K18+'[1]TURIIN BUS MSUT-23'!K18+'[1]TURIIN KOLLEGE-17'!K18+'[1]TURIIN BUS KOLLEGE-6'!K18+'[1]TURIIN IH SUR-8'!K18</f>
        <v>0</v>
      </c>
      <c r="L12" s="300">
        <f>+'[1]TURIIN MSUT-21'!L18+'[1]TURIIN BUS MSUT-23'!L18+'[1]TURIIN KOLLEGE-17'!L18+'[1]TURIIN BUS KOLLEGE-6'!L18+'[1]TURIIN IH SUR-8'!L18</f>
        <v>4</v>
      </c>
      <c r="M12" s="300">
        <f>+'[1]TURIIN MSUT-21'!M18+'[1]TURIIN BUS MSUT-23'!M18+'[1]TURIIN KOLLEGE-17'!M18+'[1]TURIIN BUS KOLLEGE-6'!M18+'[1]TURIIN IH SUR-8'!M18</f>
        <v>2</v>
      </c>
      <c r="N12" s="300">
        <f>+'[1]TURIIN MSUT-21'!N18+'[1]TURIIN BUS MSUT-23'!N18+'[1]TURIIN KOLLEGE-17'!N18+'[1]TURIIN BUS KOLLEGE-6'!N18+'[1]TURIIN IH SUR-8'!N18</f>
        <v>2</v>
      </c>
      <c r="O12" s="300">
        <f>+'[1]TURIIN MSUT-21'!O18+'[1]TURIIN BUS MSUT-23'!O18+'[1]TURIIN KOLLEGE-17'!O18+'[1]TURIIN BUS KOLLEGE-6'!O18+'[1]TURIIN IH SUR-8'!O18</f>
        <v>1</v>
      </c>
      <c r="P12" s="302">
        <f t="shared" si="1"/>
        <v>172</v>
      </c>
      <c r="Q12" s="302">
        <f t="shared" si="2"/>
        <v>102</v>
      </c>
      <c r="R12" s="300">
        <f>+'[1]TURIIN MSUT-21'!R18+'[1]TURIIN BUS MSUT-23'!R18+'[1]TURIIN KOLLEGE-17'!R18+'[1]TURIIN BUS KOLLEGE-6'!R18+'[1]TURIIN IH SUR-8'!R18</f>
        <v>56</v>
      </c>
      <c r="S12" s="300">
        <f>+'[1]TURIIN MSUT-21'!S18+'[1]TURIIN BUS MSUT-23'!S18+'[1]TURIIN KOLLEGE-17'!S18+'[1]TURIIN BUS KOLLEGE-6'!S18+'[1]TURIIN IH SUR-8'!S18</f>
        <v>44</v>
      </c>
      <c r="T12" s="300">
        <f>+'[1]TURIIN MSUT-21'!T18+'[1]TURIIN BUS MSUT-23'!T18+'[1]TURIIN KOLLEGE-17'!T18+'[1]TURIIN BUS KOLLEGE-6'!T18+'[1]TURIIN IH SUR-8'!T18</f>
        <v>116</v>
      </c>
      <c r="U12" s="300">
        <f>+'[1]TURIIN MSUT-21'!U18+'[1]TURIIN BUS MSUT-23'!U18+'[1]TURIIN KOLLEGE-17'!U18+'[1]TURIIN BUS KOLLEGE-6'!U18+'[1]TURIIN IH SUR-8'!U18</f>
        <v>58</v>
      </c>
      <c r="V12" s="300">
        <f>+'[1]TURIIN MSUT-21'!V18+'[1]TURIIN BUS MSUT-23'!V18+'[1]TURIIN KOLLEGE-17'!V18+'[1]TURIIN BUS KOLLEGE-6'!V18+'[1]TURIIN IH SUR-8'!V18</f>
        <v>27</v>
      </c>
      <c r="W12" s="300">
        <f>+'[1]TURIIN MSUT-21'!W18+'[1]TURIIN BUS MSUT-23'!W18+'[1]TURIIN KOLLEGE-17'!W18+'[1]TURIIN BUS KOLLEGE-6'!W18+'[1]TURIIN IH SUR-8'!W18</f>
        <v>19</v>
      </c>
      <c r="X12" s="300">
        <f>+'[1]TURIIN MSUT-21'!X18+'[1]TURIIN BUS MSUT-23'!X18+'[1]TURIIN KOLLEGE-17'!X18+'[1]TURIIN BUS KOLLEGE-6'!X18+'[1]TURIIN IH SUR-8'!X18</f>
        <v>155</v>
      </c>
      <c r="Y12" s="300">
        <f>+'[1]TURIIN MSUT-21'!Y18+'[1]TURIIN BUS MSUT-23'!Y18+'[1]TURIIN KOLLEGE-17'!Y18+'[1]TURIIN BUS KOLLEGE-6'!Y18+'[1]TURIIN IH SUR-8'!Y18</f>
        <v>90</v>
      </c>
      <c r="Z12" s="300">
        <f>+'[1]TURIIN MSUT-21'!Z18+'[1]TURIIN BUS MSUT-23'!Z18+'[1]TURIIN KOLLEGE-17'!Z18+'[1]TURIIN BUS KOLLEGE-6'!Z18+'[1]TURIIN IH SUR-8'!Z18</f>
        <v>7</v>
      </c>
      <c r="AA12" s="300">
        <f>+'[1]TURIIN MSUT-21'!AA18+'[1]TURIIN BUS MSUT-23'!AA18+'[1]TURIIN KOLLEGE-17'!AA18+'[1]TURIIN BUS KOLLEGE-6'!AA18+'[1]TURIIN IH SUR-8'!AA18</f>
        <v>1</v>
      </c>
      <c r="AB12" s="300">
        <f>+'[1]TURIIN MSUT-21'!AB18+'[1]TURIIN BUS MSUT-23'!AB18+'[1]TURIIN KOLLEGE-17'!AB18+'[1]TURIIN BUS KOLLEGE-6'!AB18+'[1]TURIIN IH SUR-8'!AB18</f>
        <v>6</v>
      </c>
      <c r="AC12" s="300">
        <f>+'[1]TURIIN MSUT-21'!AC18+'[1]TURIIN BUS MSUT-23'!AC18+'[1]TURIIN KOLLEGE-17'!AC18+'[1]TURIIN BUS KOLLEGE-6'!AC18+'[1]TURIIN IH SUR-8'!AC18</f>
        <v>6</v>
      </c>
      <c r="AD12" s="300">
        <f>+'[1]TURIIN MSUT-21'!AD18+'[1]TURIIN BUS MSUT-23'!AD18+'[1]TURIIN KOLLEGE-17'!AD18+'[1]TURIIN BUS KOLLEGE-6'!AD18+'[1]TURIIN IH SUR-8'!AD18</f>
        <v>23</v>
      </c>
      <c r="AE12" s="300">
        <f>+'[1]TURIIN MSUT-21'!AE18+'[1]TURIIN BUS MSUT-23'!AE18+'[1]TURIIN KOLLEGE-17'!AE18+'[1]TURIIN BUS KOLLEGE-6'!AE18+'[1]TURIIN IH SUR-8'!AE18</f>
        <v>16</v>
      </c>
    </row>
    <row r="13" spans="1:31" s="303" customFormat="1" ht="18" customHeight="1">
      <c r="A13" s="758" t="s">
        <v>229</v>
      </c>
      <c r="B13" s="759"/>
      <c r="C13" s="759"/>
      <c r="D13" s="759"/>
      <c r="E13" s="760"/>
      <c r="F13" s="301">
        <v>3</v>
      </c>
      <c r="G13" s="748">
        <f>+'[1]TURIIN MSUT-21'!G19:H19+'[1]TURIIN BUS MSUT-23'!G19:H19+'[1]TURIIN KOLLEGE-17'!G19:H19+'[1]TURIIN BUS KOLLEGE-6'!G19:H19+'[1]TURIIN IH SUR-8'!G19:H19</f>
        <v>5</v>
      </c>
      <c r="H13" s="750"/>
      <c r="I13" s="300">
        <f>+'[1]TURIIN MSUT-21'!I19+'[1]TURIIN BUS MSUT-23'!I19+'[1]TURIIN KOLLEGE-17'!I19+'[1]TURIIN BUS KOLLEGE-6'!I19+'[1]TURIIN IH SUR-8'!I19</f>
        <v>0</v>
      </c>
      <c r="J13" s="300">
        <f>+'[1]TURIIN MSUT-21'!J19+'[1]TURIIN BUS MSUT-23'!J19+'[1]TURIIN KOLLEGE-17'!J19+'[1]TURIIN BUS KOLLEGE-6'!J19+'[1]TURIIN IH SUR-8'!J19</f>
        <v>1</v>
      </c>
      <c r="K13" s="300">
        <f>+'[1]TURIIN MSUT-21'!K19+'[1]TURIIN BUS MSUT-23'!K19+'[1]TURIIN KOLLEGE-17'!K19+'[1]TURIIN BUS KOLLEGE-6'!K19+'[1]TURIIN IH SUR-8'!K19</f>
        <v>1</v>
      </c>
      <c r="L13" s="300">
        <f>+'[1]TURIIN MSUT-21'!L19+'[1]TURIIN BUS MSUT-23'!L19+'[1]TURIIN KOLLEGE-17'!L19+'[1]TURIIN BUS KOLLEGE-6'!L19+'[1]TURIIN IH SUR-8'!L19</f>
        <v>3</v>
      </c>
      <c r="M13" s="300">
        <f>+'[1]TURIIN MSUT-21'!M19+'[1]TURIIN BUS MSUT-23'!M19+'[1]TURIIN KOLLEGE-17'!M19+'[1]TURIIN BUS KOLLEGE-6'!M19+'[1]TURIIN IH SUR-8'!M19</f>
        <v>2</v>
      </c>
      <c r="N13" s="300">
        <f>+'[1]TURIIN MSUT-21'!N19+'[1]TURIIN BUS MSUT-23'!N19+'[1]TURIIN KOLLEGE-17'!N19+'[1]TURIIN BUS KOLLEGE-6'!N19+'[1]TURIIN IH SUR-8'!N19</f>
        <v>8</v>
      </c>
      <c r="O13" s="300">
        <f>+'[1]TURIIN MSUT-21'!O19+'[1]TURIIN BUS MSUT-23'!O19+'[1]TURIIN KOLLEGE-17'!O19+'[1]TURIIN BUS KOLLEGE-6'!O19+'[1]TURIIN IH SUR-8'!O19</f>
        <v>6</v>
      </c>
      <c r="P13" s="302">
        <f t="shared" si="1"/>
        <v>429</v>
      </c>
      <c r="Q13" s="302">
        <f t="shared" si="2"/>
        <v>245</v>
      </c>
      <c r="R13" s="300">
        <f>+'[1]TURIIN MSUT-21'!R19+'[1]TURIIN BUS MSUT-23'!R19+'[1]TURIIN KOLLEGE-17'!R19+'[1]TURIIN BUS KOLLEGE-6'!R19+'[1]TURIIN IH SUR-8'!R19</f>
        <v>125</v>
      </c>
      <c r="S13" s="300">
        <f>+'[1]TURIIN MSUT-21'!S19+'[1]TURIIN BUS MSUT-23'!S19+'[1]TURIIN KOLLEGE-17'!S19+'[1]TURIIN BUS KOLLEGE-6'!S19+'[1]TURIIN IH SUR-8'!S19</f>
        <v>92</v>
      </c>
      <c r="T13" s="300">
        <f>+'[1]TURIIN MSUT-21'!T19+'[1]TURIIN BUS MSUT-23'!T19+'[1]TURIIN KOLLEGE-17'!T19+'[1]TURIIN BUS KOLLEGE-6'!T19+'[1]TURIIN IH SUR-8'!T19</f>
        <v>304</v>
      </c>
      <c r="U13" s="300">
        <f>+'[1]TURIIN MSUT-21'!U19+'[1]TURIIN BUS MSUT-23'!U19+'[1]TURIIN KOLLEGE-17'!U19+'[1]TURIIN BUS KOLLEGE-6'!U19+'[1]TURIIN IH SUR-8'!U19</f>
        <v>153</v>
      </c>
      <c r="V13" s="300">
        <f>+'[1]TURIIN MSUT-21'!V19+'[1]TURIIN BUS MSUT-23'!V19+'[1]TURIIN KOLLEGE-17'!V19+'[1]TURIIN BUS KOLLEGE-6'!V19+'[1]TURIIN IH SUR-8'!V19</f>
        <v>73</v>
      </c>
      <c r="W13" s="300">
        <f>+'[1]TURIIN MSUT-21'!W19+'[1]TURIIN BUS MSUT-23'!W19+'[1]TURIIN KOLLEGE-17'!W19+'[1]TURIIN BUS KOLLEGE-6'!W19+'[1]TURIIN IH SUR-8'!W19</f>
        <v>47</v>
      </c>
      <c r="X13" s="300">
        <f>+'[1]TURIIN MSUT-21'!X19+'[1]TURIIN BUS MSUT-23'!X19+'[1]TURIIN KOLLEGE-17'!X19+'[1]TURIIN BUS KOLLEGE-6'!X19+'[1]TURIIN IH SUR-8'!X19</f>
        <v>352</v>
      </c>
      <c r="Y13" s="300">
        <f>+'[1]TURIIN MSUT-21'!Y19+'[1]TURIIN BUS MSUT-23'!Y19+'[1]TURIIN KOLLEGE-17'!Y19+'[1]TURIIN BUS KOLLEGE-6'!Y19+'[1]TURIIN IH SUR-8'!Y19</f>
        <v>192</v>
      </c>
      <c r="Z13" s="300">
        <f>+'[1]TURIIN MSUT-21'!Z19+'[1]TURIIN BUS MSUT-23'!Z19+'[1]TURIIN KOLLEGE-17'!Z19+'[1]TURIIN BUS KOLLEGE-6'!Z19+'[1]TURIIN IH SUR-8'!Z19</f>
        <v>22</v>
      </c>
      <c r="AA13" s="300">
        <f>+'[1]TURIIN MSUT-21'!AA19+'[1]TURIIN BUS MSUT-23'!AA19+'[1]TURIIN KOLLEGE-17'!AA19+'[1]TURIIN BUS KOLLEGE-6'!AA19+'[1]TURIIN IH SUR-8'!AA19</f>
        <v>16</v>
      </c>
      <c r="AB13" s="300">
        <f>+'[1]TURIIN MSUT-21'!AB19+'[1]TURIIN BUS MSUT-23'!AB19+'[1]TURIIN KOLLEGE-17'!AB19+'[1]TURIIN BUS KOLLEGE-6'!AB19+'[1]TURIIN IH SUR-8'!AB19</f>
        <v>18</v>
      </c>
      <c r="AC13" s="300">
        <f>+'[1]TURIIN MSUT-21'!AC19+'[1]TURIIN BUS MSUT-23'!AC19+'[1]TURIIN KOLLEGE-17'!AC19+'[1]TURIIN BUS KOLLEGE-6'!AC19+'[1]TURIIN IH SUR-8'!AC19</f>
        <v>17</v>
      </c>
      <c r="AD13" s="300">
        <f>+'[1]TURIIN MSUT-21'!AD19+'[1]TURIIN BUS MSUT-23'!AD19+'[1]TURIIN KOLLEGE-17'!AD19+'[1]TURIIN BUS KOLLEGE-6'!AD19+'[1]TURIIN IH SUR-8'!AD19</f>
        <v>30</v>
      </c>
      <c r="AE13" s="300">
        <f>+'[1]TURIIN MSUT-21'!AE19+'[1]TURIIN BUS MSUT-23'!AE19+'[1]TURIIN KOLLEGE-17'!AE19+'[1]TURIIN BUS KOLLEGE-6'!AE19+'[1]TURIIN IH SUR-8'!AE19</f>
        <v>18</v>
      </c>
    </row>
    <row r="14" spans="1:31" s="303" customFormat="1" ht="18" customHeight="1">
      <c r="A14" s="758" t="s">
        <v>230</v>
      </c>
      <c r="B14" s="759"/>
      <c r="C14" s="759"/>
      <c r="D14" s="759"/>
      <c r="E14" s="760"/>
      <c r="F14" s="301">
        <v>4</v>
      </c>
      <c r="G14" s="748">
        <f>+'[1]TURIIN MSUT-21'!G20:H20+'[1]TURIIN BUS MSUT-23'!G20:H20+'[1]TURIIN KOLLEGE-17'!G20:H20+'[1]TURIIN BUS KOLLEGE-6'!G20:H20+'[1]TURIIN IH SUR-8'!G20:H20</f>
        <v>7</v>
      </c>
      <c r="H14" s="750"/>
      <c r="I14" s="300">
        <f>+'[1]TURIIN MSUT-21'!I20+'[1]TURIIN BUS MSUT-23'!I20+'[1]TURIIN KOLLEGE-17'!I20+'[1]TURIIN BUS KOLLEGE-6'!I20+'[1]TURIIN IH SUR-8'!I20</f>
        <v>5</v>
      </c>
      <c r="J14" s="300">
        <f>+'[1]TURIIN MSUT-21'!J20+'[1]TURIIN BUS MSUT-23'!J20+'[1]TURIIN KOLLEGE-17'!J20+'[1]TURIIN BUS KOLLEGE-6'!J20+'[1]TURIIN IH SUR-8'!J20</f>
        <v>3</v>
      </c>
      <c r="K14" s="300">
        <f>+'[1]TURIIN MSUT-21'!K20+'[1]TURIIN BUS MSUT-23'!K20+'[1]TURIIN KOLLEGE-17'!K20+'[1]TURIIN BUS KOLLEGE-6'!K20+'[1]TURIIN IH SUR-8'!K20</f>
        <v>2</v>
      </c>
      <c r="L14" s="300">
        <f>+'[1]TURIIN MSUT-21'!L20+'[1]TURIIN BUS MSUT-23'!L20+'[1]TURIIN KOLLEGE-17'!L20+'[1]TURIIN BUS KOLLEGE-6'!L20+'[1]TURIIN IH SUR-8'!L20</f>
        <v>19</v>
      </c>
      <c r="M14" s="300">
        <f>+'[1]TURIIN MSUT-21'!M20+'[1]TURIIN BUS MSUT-23'!M20+'[1]TURIIN KOLLEGE-17'!M20+'[1]TURIIN BUS KOLLEGE-6'!M20+'[1]TURIIN IH SUR-8'!M20</f>
        <v>13</v>
      </c>
      <c r="N14" s="300">
        <f>+'[1]TURIIN MSUT-21'!N20+'[1]TURIIN BUS MSUT-23'!N20+'[1]TURIIN KOLLEGE-17'!N20+'[1]TURIIN BUS KOLLEGE-6'!N20+'[1]TURIIN IH SUR-8'!N20</f>
        <v>10</v>
      </c>
      <c r="O14" s="300">
        <f>+'[1]TURIIN MSUT-21'!O20+'[1]TURIIN BUS MSUT-23'!O20+'[1]TURIIN KOLLEGE-17'!O20+'[1]TURIIN BUS KOLLEGE-6'!O20+'[1]TURIIN IH SUR-8'!O20</f>
        <v>7</v>
      </c>
      <c r="P14" s="302">
        <f t="shared" si="1"/>
        <v>484</v>
      </c>
      <c r="Q14" s="302">
        <f t="shared" si="2"/>
        <v>306</v>
      </c>
      <c r="R14" s="300">
        <f>+'[1]TURIIN MSUT-21'!R20+'[1]TURIIN BUS MSUT-23'!R20+'[1]TURIIN KOLLEGE-17'!R20+'[1]TURIIN BUS KOLLEGE-6'!R20+'[1]TURIIN IH SUR-8'!R20</f>
        <v>161</v>
      </c>
      <c r="S14" s="300">
        <f>+'[1]TURIIN MSUT-21'!S20+'[1]TURIIN BUS MSUT-23'!S20+'[1]TURIIN KOLLEGE-17'!S20+'[1]TURIIN BUS KOLLEGE-6'!S20+'[1]TURIIN IH SUR-8'!S20</f>
        <v>132</v>
      </c>
      <c r="T14" s="300">
        <f>+'[1]TURIIN MSUT-21'!T20+'[1]TURIIN BUS MSUT-23'!T20+'[1]TURIIN KOLLEGE-17'!T20+'[1]TURIIN BUS KOLLEGE-6'!T20+'[1]TURIIN IH SUR-8'!T20</f>
        <v>323</v>
      </c>
      <c r="U14" s="300">
        <f>+'[1]TURIIN MSUT-21'!U20+'[1]TURIIN BUS MSUT-23'!U20+'[1]TURIIN KOLLEGE-17'!U20+'[1]TURIIN BUS KOLLEGE-6'!U20+'[1]TURIIN IH SUR-8'!U20</f>
        <v>174</v>
      </c>
      <c r="V14" s="300">
        <f>+'[1]TURIIN MSUT-21'!V20+'[1]TURIIN BUS MSUT-23'!V20+'[1]TURIIN KOLLEGE-17'!V20+'[1]TURIIN BUS KOLLEGE-6'!V20+'[1]TURIIN IH SUR-8'!V20</f>
        <v>97</v>
      </c>
      <c r="W14" s="300">
        <f>+'[1]TURIIN MSUT-21'!W20+'[1]TURIIN BUS MSUT-23'!W20+'[1]TURIIN KOLLEGE-17'!W20+'[1]TURIIN BUS KOLLEGE-6'!W20+'[1]TURIIN IH SUR-8'!W20</f>
        <v>59</v>
      </c>
      <c r="X14" s="300">
        <f>+'[1]TURIIN MSUT-21'!X20+'[1]TURIIN BUS MSUT-23'!X20+'[1]TURIIN KOLLEGE-17'!X20+'[1]TURIIN BUS KOLLEGE-6'!X20+'[1]TURIIN IH SUR-8'!X20</f>
        <v>399</v>
      </c>
      <c r="Y14" s="300">
        <f>+'[1]TURIIN MSUT-21'!Y20+'[1]TURIIN BUS MSUT-23'!Y20+'[1]TURIIN KOLLEGE-17'!Y20+'[1]TURIIN BUS KOLLEGE-6'!Y20+'[1]TURIIN IH SUR-8'!Y20</f>
        <v>250</v>
      </c>
      <c r="Z14" s="300">
        <f>+'[1]TURIIN MSUT-21'!Z20+'[1]TURIIN BUS MSUT-23'!Z20+'[1]TURIIN KOLLEGE-17'!Z20+'[1]TURIIN BUS KOLLEGE-6'!Z20+'[1]TURIIN IH SUR-8'!Z20</f>
        <v>22</v>
      </c>
      <c r="AA14" s="300">
        <f>+'[1]TURIIN MSUT-21'!AA20+'[1]TURIIN BUS MSUT-23'!AA20+'[1]TURIIN KOLLEGE-17'!AA20+'[1]TURIIN BUS KOLLEGE-6'!AA20+'[1]TURIIN IH SUR-8'!AA20</f>
        <v>17</v>
      </c>
      <c r="AB14" s="300">
        <f>+'[1]TURIIN MSUT-21'!AB20+'[1]TURIIN BUS MSUT-23'!AB20+'[1]TURIIN KOLLEGE-17'!AB20+'[1]TURIIN BUS KOLLEGE-6'!AB20+'[1]TURIIN IH SUR-8'!AB20</f>
        <v>11</v>
      </c>
      <c r="AC14" s="300">
        <f>+'[1]TURIIN MSUT-21'!AC20+'[1]TURIIN BUS MSUT-23'!AC20+'[1]TURIIN KOLLEGE-17'!AC20+'[1]TURIIN BUS KOLLEGE-6'!AC20+'[1]TURIIN IH SUR-8'!AC20</f>
        <v>11</v>
      </c>
      <c r="AD14" s="300">
        <f>+'[1]TURIIN MSUT-21'!AD20+'[1]TURIIN BUS MSUT-23'!AD20+'[1]TURIIN KOLLEGE-17'!AD20+'[1]TURIIN BUS KOLLEGE-6'!AD20+'[1]TURIIN IH SUR-8'!AD20</f>
        <v>47</v>
      </c>
      <c r="AE14" s="300">
        <f>+'[1]TURIIN MSUT-21'!AE20+'[1]TURIIN BUS MSUT-23'!AE20+'[1]TURIIN KOLLEGE-17'!AE20+'[1]TURIIN BUS KOLLEGE-6'!AE20+'[1]TURIIN IH SUR-8'!AE20</f>
        <v>34</v>
      </c>
    </row>
    <row r="15" spans="1:31" s="303" customFormat="1" ht="18" customHeight="1">
      <c r="A15" s="758" t="s">
        <v>231</v>
      </c>
      <c r="B15" s="759"/>
      <c r="C15" s="759"/>
      <c r="D15" s="759"/>
      <c r="E15" s="760"/>
      <c r="F15" s="301">
        <v>5</v>
      </c>
      <c r="G15" s="748">
        <f>+'[1]TURIIN MSUT-21'!G21:H21+'[1]TURIIN BUS MSUT-23'!G21:H21+'[1]TURIIN KOLLEGE-17'!G21:H21+'[1]TURIIN BUS KOLLEGE-6'!G21:H21+'[1]TURIIN IH SUR-8'!G21:H21</f>
        <v>17</v>
      </c>
      <c r="H15" s="750"/>
      <c r="I15" s="300">
        <f>+'[1]TURIIN MSUT-21'!I21+'[1]TURIIN BUS MSUT-23'!I21+'[1]TURIIN KOLLEGE-17'!I21+'[1]TURIIN BUS KOLLEGE-6'!I21+'[1]TURIIN IH SUR-8'!I21</f>
        <v>7</v>
      </c>
      <c r="J15" s="300">
        <f>+'[1]TURIIN MSUT-21'!J21+'[1]TURIIN BUS MSUT-23'!J21+'[1]TURIIN KOLLEGE-17'!J21+'[1]TURIIN BUS KOLLEGE-6'!J21+'[1]TURIIN IH SUR-8'!J21</f>
        <v>5</v>
      </c>
      <c r="K15" s="300">
        <f>+'[1]TURIIN MSUT-21'!K21+'[1]TURIIN BUS MSUT-23'!K21+'[1]TURIIN KOLLEGE-17'!K21+'[1]TURIIN BUS KOLLEGE-6'!K21+'[1]TURIIN IH SUR-8'!K21</f>
        <v>2</v>
      </c>
      <c r="L15" s="300">
        <f>+'[1]TURIIN MSUT-21'!L21+'[1]TURIIN BUS MSUT-23'!L21+'[1]TURIIN KOLLEGE-17'!L21+'[1]TURIIN BUS KOLLEGE-6'!L21+'[1]TURIIN IH SUR-8'!L21</f>
        <v>13</v>
      </c>
      <c r="M15" s="300">
        <f>+'[1]TURIIN MSUT-21'!M21+'[1]TURIIN BUS MSUT-23'!M21+'[1]TURIIN KOLLEGE-17'!M21+'[1]TURIIN BUS KOLLEGE-6'!M21+'[1]TURIIN IH SUR-8'!M21</f>
        <v>8</v>
      </c>
      <c r="N15" s="300">
        <f>+'[1]TURIIN MSUT-21'!N21+'[1]TURIIN BUS MSUT-23'!N21+'[1]TURIIN KOLLEGE-17'!N21+'[1]TURIIN BUS KOLLEGE-6'!N21+'[1]TURIIN IH SUR-8'!N21</f>
        <v>26</v>
      </c>
      <c r="O15" s="300">
        <f>+'[1]TURIIN MSUT-21'!O21+'[1]TURIIN BUS MSUT-23'!O21+'[1]TURIIN KOLLEGE-17'!O21+'[1]TURIIN BUS KOLLEGE-6'!O21+'[1]TURIIN IH SUR-8'!O21</f>
        <v>19</v>
      </c>
      <c r="P15" s="302">
        <f t="shared" si="1"/>
        <v>505</v>
      </c>
      <c r="Q15" s="302">
        <f t="shared" si="2"/>
        <v>344</v>
      </c>
      <c r="R15" s="300">
        <f>+'[1]TURIIN MSUT-21'!R21+'[1]TURIIN BUS MSUT-23'!R21+'[1]TURIIN KOLLEGE-17'!R21+'[1]TURIIN BUS KOLLEGE-6'!R21+'[1]TURIIN IH SUR-8'!R21</f>
        <v>217</v>
      </c>
      <c r="S15" s="300">
        <f>+'[1]TURIIN MSUT-21'!S21+'[1]TURIIN BUS MSUT-23'!S21+'[1]TURIIN KOLLEGE-17'!S21+'[1]TURIIN BUS KOLLEGE-6'!S21+'[1]TURIIN IH SUR-8'!S21</f>
        <v>175</v>
      </c>
      <c r="T15" s="300">
        <f>+'[1]TURIIN MSUT-21'!T21+'[1]TURIIN BUS MSUT-23'!T21+'[1]TURIIN KOLLEGE-17'!T21+'[1]TURIIN BUS KOLLEGE-6'!T21+'[1]TURIIN IH SUR-8'!T21</f>
        <v>288</v>
      </c>
      <c r="U15" s="300">
        <f>+'[1]TURIIN MSUT-21'!U21+'[1]TURIIN BUS MSUT-23'!U21+'[1]TURIIN KOLLEGE-17'!U21+'[1]TURIIN BUS KOLLEGE-6'!U21+'[1]TURIIN IH SUR-8'!U21</f>
        <v>169</v>
      </c>
      <c r="V15" s="300">
        <f>+'[1]TURIIN MSUT-21'!V21+'[1]TURIIN BUS MSUT-23'!V21+'[1]TURIIN KOLLEGE-17'!V21+'[1]TURIIN BUS KOLLEGE-6'!V21+'[1]TURIIN IH SUR-8'!V21</f>
        <v>129</v>
      </c>
      <c r="W15" s="300">
        <f>+'[1]TURIIN MSUT-21'!W21+'[1]TURIIN BUS MSUT-23'!W21+'[1]TURIIN KOLLEGE-17'!W21+'[1]TURIIN BUS KOLLEGE-6'!W21+'[1]TURIIN IH SUR-8'!W21</f>
        <v>85</v>
      </c>
      <c r="X15" s="300">
        <f>+'[1]TURIIN MSUT-21'!X21+'[1]TURIIN BUS MSUT-23'!X21+'[1]TURIIN KOLLEGE-17'!X21+'[1]TURIIN BUS KOLLEGE-6'!X21+'[1]TURIIN IH SUR-8'!X21</f>
        <v>399</v>
      </c>
      <c r="Y15" s="300">
        <f>+'[1]TURIIN MSUT-21'!Y21+'[1]TURIIN BUS MSUT-23'!Y21+'[1]TURIIN KOLLEGE-17'!Y21+'[1]TURIIN BUS KOLLEGE-6'!Y21+'[1]TURIIN IH SUR-8'!Y21</f>
        <v>276</v>
      </c>
      <c r="Z15" s="300">
        <f>+'[1]TURIIN MSUT-21'!Z21+'[1]TURIIN BUS MSUT-23'!Z21+'[1]TURIIN KOLLEGE-17'!Z21+'[1]TURIIN BUS KOLLEGE-6'!Z21+'[1]TURIIN IH SUR-8'!Z21</f>
        <v>18</v>
      </c>
      <c r="AA15" s="300">
        <f>+'[1]TURIIN MSUT-21'!AA21+'[1]TURIIN BUS MSUT-23'!AA21+'[1]TURIIN KOLLEGE-17'!AA21+'[1]TURIIN BUS KOLLEGE-6'!AA21+'[1]TURIIN IH SUR-8'!AA21</f>
        <v>14</v>
      </c>
      <c r="AB15" s="300">
        <f>+'[1]TURIIN MSUT-21'!AB21+'[1]TURIIN BUS MSUT-23'!AB21+'[1]TURIIN KOLLEGE-17'!AB21+'[1]TURIIN BUS KOLLEGE-6'!AB21+'[1]TURIIN IH SUR-8'!AB21</f>
        <v>12</v>
      </c>
      <c r="AC15" s="300">
        <f>+'[1]TURIIN MSUT-21'!AC21+'[1]TURIIN BUS MSUT-23'!AC21+'[1]TURIIN KOLLEGE-17'!AC21+'[1]TURIIN BUS KOLLEGE-6'!AC21+'[1]TURIIN IH SUR-8'!AC21</f>
        <v>11</v>
      </c>
      <c r="AD15" s="300">
        <f>+'[1]TURIIN MSUT-21'!AD21+'[1]TURIIN BUS MSUT-23'!AD21+'[1]TURIIN KOLLEGE-17'!AD21+'[1]TURIIN BUS KOLLEGE-6'!AD21+'[1]TURIIN IH SUR-8'!AD21</f>
        <v>12</v>
      </c>
      <c r="AE15" s="300">
        <f>+'[1]TURIIN MSUT-21'!AE21+'[1]TURIIN BUS MSUT-23'!AE21+'[1]TURIIN KOLLEGE-17'!AE21+'[1]TURIIN BUS KOLLEGE-6'!AE21+'[1]TURIIN IH SUR-8'!AE21</f>
        <v>9</v>
      </c>
    </row>
    <row r="16" spans="1:31" s="303" customFormat="1" ht="18" customHeight="1">
      <c r="A16" s="758" t="s">
        <v>232</v>
      </c>
      <c r="B16" s="759"/>
      <c r="C16" s="759"/>
      <c r="D16" s="759"/>
      <c r="E16" s="760"/>
      <c r="F16" s="301">
        <v>6</v>
      </c>
      <c r="G16" s="748">
        <f>+'[1]TURIIN MSUT-21'!G22:H22+'[1]TURIIN BUS MSUT-23'!G22:H22+'[1]TURIIN KOLLEGE-17'!G22:H22+'[1]TURIIN BUS KOLLEGE-6'!G22:H22+'[1]TURIIN IH SUR-8'!G22:H22</f>
        <v>18</v>
      </c>
      <c r="H16" s="750"/>
      <c r="I16" s="300">
        <f>+'[1]TURIIN MSUT-21'!I22+'[1]TURIIN BUS MSUT-23'!I22+'[1]TURIIN KOLLEGE-17'!I22+'[1]TURIIN BUS KOLLEGE-6'!I22+'[1]TURIIN IH SUR-8'!I22</f>
        <v>7</v>
      </c>
      <c r="J16" s="300">
        <f>+'[1]TURIIN MSUT-21'!J22+'[1]TURIIN BUS MSUT-23'!J22+'[1]TURIIN KOLLEGE-17'!J22+'[1]TURIIN BUS KOLLEGE-6'!J22+'[1]TURIIN IH SUR-8'!J22</f>
        <v>4</v>
      </c>
      <c r="K16" s="300">
        <f>+'[1]TURIIN MSUT-21'!K22+'[1]TURIIN BUS MSUT-23'!K22+'[1]TURIIN KOLLEGE-17'!K22+'[1]TURIIN BUS KOLLEGE-6'!K22+'[1]TURIIN IH SUR-8'!K22</f>
        <v>2</v>
      </c>
      <c r="L16" s="300">
        <f>+'[1]TURIIN MSUT-21'!L22+'[1]TURIIN BUS MSUT-23'!L22+'[1]TURIIN KOLLEGE-17'!L22+'[1]TURIIN BUS KOLLEGE-6'!L22+'[1]TURIIN IH SUR-8'!L22</f>
        <v>11</v>
      </c>
      <c r="M16" s="300">
        <f>+'[1]TURIIN MSUT-21'!M22+'[1]TURIIN BUS MSUT-23'!M22+'[1]TURIIN KOLLEGE-17'!M22+'[1]TURIIN BUS KOLLEGE-6'!M22+'[1]TURIIN IH SUR-8'!M22</f>
        <v>9</v>
      </c>
      <c r="N16" s="300">
        <f>+'[1]TURIIN MSUT-21'!N22+'[1]TURIIN BUS MSUT-23'!N22+'[1]TURIIN KOLLEGE-17'!N22+'[1]TURIIN BUS KOLLEGE-6'!N22+'[1]TURIIN IH SUR-8'!N22</f>
        <v>21</v>
      </c>
      <c r="O16" s="300">
        <f>+'[1]TURIIN MSUT-21'!O22+'[1]TURIIN BUS MSUT-23'!O22+'[1]TURIIN KOLLEGE-17'!O22+'[1]TURIIN BUS KOLLEGE-6'!O22+'[1]TURIIN IH SUR-8'!O22</f>
        <v>16</v>
      </c>
      <c r="P16" s="302">
        <f t="shared" si="1"/>
        <v>257</v>
      </c>
      <c r="Q16" s="302">
        <f t="shared" si="2"/>
        <v>196</v>
      </c>
      <c r="R16" s="300">
        <f>+'[1]TURIIN MSUT-21'!R22+'[1]TURIIN BUS MSUT-23'!R22+'[1]TURIIN KOLLEGE-17'!R22+'[1]TURIIN BUS KOLLEGE-6'!R22+'[1]TURIIN IH SUR-8'!R22</f>
        <v>87</v>
      </c>
      <c r="S16" s="300">
        <f>+'[1]TURIIN MSUT-21'!S22+'[1]TURIIN BUS MSUT-23'!S22+'[1]TURIIN KOLLEGE-17'!S22+'[1]TURIIN BUS KOLLEGE-6'!S22+'[1]TURIIN IH SUR-8'!S22</f>
        <v>67</v>
      </c>
      <c r="T16" s="300">
        <f>+'[1]TURIIN MSUT-21'!T22+'[1]TURIIN BUS MSUT-23'!T22+'[1]TURIIN KOLLEGE-17'!T22+'[1]TURIIN BUS KOLLEGE-6'!T22+'[1]TURIIN IH SUR-8'!T22</f>
        <v>170</v>
      </c>
      <c r="U16" s="300">
        <f>+'[1]TURIIN MSUT-21'!U22+'[1]TURIIN BUS MSUT-23'!U22+'[1]TURIIN KOLLEGE-17'!U22+'[1]TURIIN BUS KOLLEGE-6'!U22+'[1]TURIIN IH SUR-8'!U22</f>
        <v>129</v>
      </c>
      <c r="V16" s="300">
        <f>+'[1]TURIIN MSUT-21'!V22+'[1]TURIIN BUS MSUT-23'!V22+'[1]TURIIN KOLLEGE-17'!V22+'[1]TURIIN BUS KOLLEGE-6'!V22+'[1]TURIIN IH SUR-8'!V22</f>
        <v>69</v>
      </c>
      <c r="W16" s="300">
        <f>+'[1]TURIIN MSUT-21'!W22+'[1]TURIIN BUS MSUT-23'!W22+'[1]TURIIN KOLLEGE-17'!W22+'[1]TURIIN BUS KOLLEGE-6'!W22+'[1]TURIIN IH SUR-8'!W22</f>
        <v>47</v>
      </c>
      <c r="X16" s="300">
        <f>+'[1]TURIIN MSUT-21'!X22+'[1]TURIIN BUS MSUT-23'!X22+'[1]TURIIN KOLLEGE-17'!X22+'[1]TURIIN BUS KOLLEGE-6'!X22+'[1]TURIIN IH SUR-8'!X22</f>
        <v>199</v>
      </c>
      <c r="Y16" s="300">
        <f>+'[1]TURIIN MSUT-21'!Y22+'[1]TURIIN BUS MSUT-23'!Y22+'[1]TURIIN KOLLEGE-17'!Y22+'[1]TURIIN BUS KOLLEGE-6'!Y22+'[1]TURIIN IH SUR-8'!Y22</f>
        <v>148</v>
      </c>
      <c r="Z16" s="300">
        <f>+'[1]TURIIN MSUT-21'!Z22+'[1]TURIIN BUS MSUT-23'!Z22+'[1]TURIIN KOLLEGE-17'!Z22+'[1]TURIIN BUS KOLLEGE-6'!Z22+'[1]TURIIN IH SUR-8'!Z22</f>
        <v>15</v>
      </c>
      <c r="AA16" s="300">
        <f>+'[1]TURIIN MSUT-21'!AA22+'[1]TURIIN BUS MSUT-23'!AA22+'[1]TURIIN KOLLEGE-17'!AA22+'[1]TURIIN BUS KOLLEGE-6'!AA22+'[1]TURIIN IH SUR-8'!AA22</f>
        <v>12</v>
      </c>
      <c r="AB16" s="300">
        <f>+'[1]TURIIN MSUT-21'!AB22+'[1]TURIIN BUS MSUT-23'!AB22+'[1]TURIIN KOLLEGE-17'!AB22+'[1]TURIIN BUS KOLLEGE-6'!AB22+'[1]TURIIN IH SUR-8'!AB22</f>
        <v>8</v>
      </c>
      <c r="AC16" s="300">
        <f>+'[1]TURIIN MSUT-21'!AC22+'[1]TURIIN BUS MSUT-23'!AC22+'[1]TURIIN KOLLEGE-17'!AC22+'[1]TURIIN BUS KOLLEGE-6'!AC22+'[1]TURIIN IH SUR-8'!AC22</f>
        <v>8</v>
      </c>
      <c r="AD16" s="300">
        <f>+'[1]TURIIN MSUT-21'!AD22+'[1]TURIIN BUS MSUT-23'!AD22+'[1]TURIIN KOLLEGE-17'!AD22+'[1]TURIIN BUS KOLLEGE-6'!AD22+'[1]TURIIN IH SUR-8'!AD22</f>
        <v>22</v>
      </c>
      <c r="AE16" s="300">
        <f>+'[1]TURIIN MSUT-21'!AE22+'[1]TURIIN BUS MSUT-23'!AE22+'[1]TURIIN KOLLEGE-17'!AE22+'[1]TURIIN BUS KOLLEGE-6'!AE22+'[1]TURIIN IH SUR-8'!AE22</f>
        <v>17</v>
      </c>
    </row>
    <row r="17" spans="1:31" s="303" customFormat="1" ht="18" customHeight="1">
      <c r="A17" s="758" t="s">
        <v>233</v>
      </c>
      <c r="B17" s="759"/>
      <c r="C17" s="759"/>
      <c r="D17" s="759"/>
      <c r="E17" s="760"/>
      <c r="F17" s="301">
        <v>7</v>
      </c>
      <c r="G17" s="748">
        <f>+'[1]TURIIN MSUT-21'!G23:H23+'[1]TURIIN BUS MSUT-23'!G23:H23+'[1]TURIIN KOLLEGE-17'!G23:H23+'[1]TURIIN BUS KOLLEGE-6'!G23:H23+'[1]TURIIN IH SUR-8'!G23:H23</f>
        <v>8</v>
      </c>
      <c r="H17" s="750"/>
      <c r="I17" s="300">
        <f>+'[1]TURIIN MSUT-21'!I23+'[1]TURIIN BUS MSUT-23'!I23+'[1]TURIIN KOLLEGE-17'!I23+'[1]TURIIN BUS KOLLEGE-6'!I23+'[1]TURIIN IH SUR-8'!I23</f>
        <v>5</v>
      </c>
      <c r="J17" s="300">
        <f>+'[1]TURIIN MSUT-21'!J23+'[1]TURIIN BUS MSUT-23'!J23+'[1]TURIIN KOLLEGE-17'!J23+'[1]TURIIN BUS KOLLEGE-6'!J23+'[1]TURIIN IH SUR-8'!J23</f>
        <v>2</v>
      </c>
      <c r="K17" s="300">
        <f>+'[1]TURIIN MSUT-21'!K23+'[1]TURIIN BUS MSUT-23'!K23+'[1]TURIIN KOLLEGE-17'!K23+'[1]TURIIN BUS KOLLEGE-6'!K23+'[1]TURIIN IH SUR-8'!K23</f>
        <v>2</v>
      </c>
      <c r="L17" s="300">
        <f>+'[1]TURIIN MSUT-21'!L23+'[1]TURIIN BUS MSUT-23'!L23+'[1]TURIIN KOLLEGE-17'!L23+'[1]TURIIN BUS KOLLEGE-6'!L23+'[1]TURIIN IH SUR-8'!L23</f>
        <v>11</v>
      </c>
      <c r="M17" s="300">
        <f>+'[1]TURIIN MSUT-21'!M23+'[1]TURIIN BUS MSUT-23'!M23+'[1]TURIIN KOLLEGE-17'!M23+'[1]TURIIN BUS KOLLEGE-6'!M23+'[1]TURIIN IH SUR-8'!M23</f>
        <v>7</v>
      </c>
      <c r="N17" s="300">
        <f>+'[1]TURIIN MSUT-21'!N23+'[1]TURIIN BUS MSUT-23'!N23+'[1]TURIIN KOLLEGE-17'!N23+'[1]TURIIN BUS KOLLEGE-6'!N23+'[1]TURIIN IH SUR-8'!N23</f>
        <v>8</v>
      </c>
      <c r="O17" s="300">
        <f>+'[1]TURIIN MSUT-21'!O23+'[1]TURIIN BUS MSUT-23'!O23+'[1]TURIIN KOLLEGE-17'!O23+'[1]TURIIN BUS KOLLEGE-6'!O23+'[1]TURIIN IH SUR-8'!O23</f>
        <v>7</v>
      </c>
      <c r="P17" s="302">
        <f t="shared" si="1"/>
        <v>147</v>
      </c>
      <c r="Q17" s="302">
        <f t="shared" si="2"/>
        <v>107</v>
      </c>
      <c r="R17" s="300">
        <f>+'[1]TURIIN MSUT-21'!R23+'[1]TURIIN BUS MSUT-23'!R23+'[1]TURIIN KOLLEGE-17'!R23+'[1]TURIIN BUS KOLLEGE-6'!R23+'[1]TURIIN IH SUR-8'!R23</f>
        <v>51</v>
      </c>
      <c r="S17" s="300">
        <f>+'[1]TURIIN MSUT-21'!S23+'[1]TURIIN BUS MSUT-23'!S23+'[1]TURIIN KOLLEGE-17'!S23+'[1]TURIIN BUS KOLLEGE-6'!S23+'[1]TURIIN IH SUR-8'!S23</f>
        <v>42</v>
      </c>
      <c r="T17" s="300">
        <f>+'[1]TURIIN MSUT-21'!T23+'[1]TURIIN BUS MSUT-23'!T23+'[1]TURIIN KOLLEGE-17'!T23+'[1]TURIIN BUS KOLLEGE-6'!T23+'[1]TURIIN IH SUR-8'!T23</f>
        <v>96</v>
      </c>
      <c r="U17" s="300">
        <f>+'[1]TURIIN MSUT-21'!U23+'[1]TURIIN BUS MSUT-23'!U23+'[1]TURIIN KOLLEGE-17'!U23+'[1]TURIIN BUS KOLLEGE-6'!U23+'[1]TURIIN IH SUR-8'!U23</f>
        <v>65</v>
      </c>
      <c r="V17" s="300">
        <f>+'[1]TURIIN MSUT-21'!V23+'[1]TURIIN BUS MSUT-23'!V23+'[1]TURIIN KOLLEGE-17'!V23+'[1]TURIIN BUS KOLLEGE-6'!V23+'[1]TURIIN IH SUR-8'!V23</f>
        <v>33</v>
      </c>
      <c r="W17" s="300">
        <f>+'[1]TURIIN MSUT-21'!W23+'[1]TURIIN BUS MSUT-23'!W23+'[1]TURIIN KOLLEGE-17'!W23+'[1]TURIIN BUS KOLLEGE-6'!W23+'[1]TURIIN IH SUR-8'!W23</f>
        <v>20</v>
      </c>
      <c r="X17" s="300">
        <f>+'[1]TURIIN MSUT-21'!X23+'[1]TURIIN BUS MSUT-23'!X23+'[1]TURIIN KOLLEGE-17'!X23+'[1]TURIIN BUS KOLLEGE-6'!X23+'[1]TURIIN IH SUR-8'!X23</f>
        <v>113</v>
      </c>
      <c r="Y17" s="300">
        <f>+'[1]TURIIN MSUT-21'!Y23+'[1]TURIIN BUS MSUT-23'!Y23+'[1]TURIIN KOLLEGE-17'!Y23+'[1]TURIIN BUS KOLLEGE-6'!Y23+'[1]TURIIN IH SUR-8'!Y23</f>
        <v>88</v>
      </c>
      <c r="Z17" s="300">
        <f>+'[1]TURIIN MSUT-21'!Z23+'[1]TURIIN BUS MSUT-23'!Z23+'[1]TURIIN KOLLEGE-17'!Z23+'[1]TURIIN BUS KOLLEGE-6'!Z23+'[1]TURIIN IH SUR-8'!Z23</f>
        <v>8</v>
      </c>
      <c r="AA17" s="300">
        <f>+'[1]TURIIN MSUT-21'!AA23+'[1]TURIIN BUS MSUT-23'!AA23+'[1]TURIIN KOLLEGE-17'!AA23+'[1]TURIIN BUS KOLLEGE-6'!AA23+'[1]TURIIN IH SUR-8'!AA23</f>
        <v>7</v>
      </c>
      <c r="AB17" s="300">
        <f>+'[1]TURIIN MSUT-21'!AB23+'[1]TURIIN BUS MSUT-23'!AB23+'[1]TURIIN KOLLEGE-17'!AB23+'[1]TURIIN BUS KOLLEGE-6'!AB23+'[1]TURIIN IH SUR-8'!AB23</f>
        <v>4</v>
      </c>
      <c r="AC17" s="300">
        <f>+'[1]TURIIN MSUT-21'!AC23+'[1]TURIIN BUS MSUT-23'!AC23+'[1]TURIIN KOLLEGE-17'!AC23+'[1]TURIIN BUS KOLLEGE-6'!AC23+'[1]TURIIN IH SUR-8'!AC23</f>
        <v>4</v>
      </c>
      <c r="AD17" s="300">
        <f>+'[1]TURIIN MSUT-21'!AD23+'[1]TURIIN BUS MSUT-23'!AD23+'[1]TURIIN KOLLEGE-17'!AD23+'[1]TURIIN BUS KOLLEGE-6'!AD23+'[1]TURIIN IH SUR-8'!AD23</f>
        <v>5</v>
      </c>
      <c r="AE17" s="300">
        <f>+'[1]TURIIN MSUT-21'!AE23+'[1]TURIIN BUS MSUT-23'!AE23+'[1]TURIIN KOLLEGE-17'!AE23+'[1]TURIIN BUS KOLLEGE-6'!AE23+'[1]TURIIN IH SUR-8'!AE23</f>
        <v>2</v>
      </c>
    </row>
    <row r="18" spans="1:31" s="303" customFormat="1" ht="18" customHeight="1">
      <c r="A18" s="758" t="s">
        <v>234</v>
      </c>
      <c r="B18" s="759"/>
      <c r="C18" s="759"/>
      <c r="D18" s="759"/>
      <c r="E18" s="760"/>
      <c r="F18" s="301">
        <v>8</v>
      </c>
      <c r="G18" s="748">
        <f>+'[1]TURIIN MSUT-21'!G24:H24+'[1]TURIIN BUS MSUT-23'!G24:H24+'[1]TURIIN KOLLEGE-17'!G24:H24+'[1]TURIIN BUS KOLLEGE-6'!G24:H24+'[1]TURIIN IH SUR-8'!G24:H24</f>
        <v>19</v>
      </c>
      <c r="H18" s="750"/>
      <c r="I18" s="300">
        <f>+'[1]TURIIN MSUT-21'!I24+'[1]TURIIN BUS MSUT-23'!I24+'[1]TURIIN KOLLEGE-17'!I24+'[1]TURIIN BUS KOLLEGE-6'!I24+'[1]TURIIN IH SUR-8'!I24</f>
        <v>6</v>
      </c>
      <c r="J18" s="300">
        <f>+'[1]TURIIN MSUT-21'!J24+'[1]TURIIN BUS MSUT-23'!J24+'[1]TURIIN KOLLEGE-17'!J24+'[1]TURIIN BUS KOLLEGE-6'!J24+'[1]TURIIN IH SUR-8'!J24</f>
        <v>4</v>
      </c>
      <c r="K18" s="300">
        <f>+'[1]TURIIN MSUT-21'!K24+'[1]TURIIN BUS MSUT-23'!K24+'[1]TURIIN KOLLEGE-17'!K24+'[1]TURIIN BUS KOLLEGE-6'!K24+'[1]TURIIN IH SUR-8'!K24</f>
        <v>2</v>
      </c>
      <c r="L18" s="300">
        <f>+'[1]TURIIN MSUT-21'!L24+'[1]TURIIN BUS MSUT-23'!L24+'[1]TURIIN KOLLEGE-17'!L24+'[1]TURIIN BUS KOLLEGE-6'!L24+'[1]TURIIN IH SUR-8'!L24</f>
        <v>12</v>
      </c>
      <c r="M18" s="300">
        <f>+'[1]TURIIN MSUT-21'!M24+'[1]TURIIN BUS MSUT-23'!M24+'[1]TURIIN KOLLEGE-17'!M24+'[1]TURIIN BUS KOLLEGE-6'!M24+'[1]TURIIN IH SUR-8'!M24</f>
        <v>9</v>
      </c>
      <c r="N18" s="300">
        <f>+'[1]TURIIN MSUT-21'!N24+'[1]TURIIN BUS MSUT-23'!N24+'[1]TURIIN KOLLEGE-17'!N24+'[1]TURIIN BUS KOLLEGE-6'!N24+'[1]TURIIN IH SUR-8'!N24</f>
        <v>9</v>
      </c>
      <c r="O18" s="300">
        <f>+'[1]TURIIN MSUT-21'!O24+'[1]TURIIN BUS MSUT-23'!O24+'[1]TURIIN KOLLEGE-17'!O24+'[1]TURIIN BUS KOLLEGE-6'!O24+'[1]TURIIN IH SUR-8'!O24</f>
        <v>7</v>
      </c>
      <c r="P18" s="302">
        <f t="shared" si="1"/>
        <v>248</v>
      </c>
      <c r="Q18" s="302">
        <f t="shared" si="2"/>
        <v>133</v>
      </c>
      <c r="R18" s="300">
        <f>+'[1]TURIIN MSUT-21'!R24+'[1]TURIIN BUS MSUT-23'!R24+'[1]TURIIN KOLLEGE-17'!R24+'[1]TURIIN BUS KOLLEGE-6'!R24+'[1]TURIIN IH SUR-8'!R24</f>
        <v>45</v>
      </c>
      <c r="S18" s="300">
        <f>+'[1]TURIIN MSUT-21'!S24+'[1]TURIIN BUS MSUT-23'!S24+'[1]TURIIN KOLLEGE-17'!S24+'[1]TURIIN BUS KOLLEGE-6'!S24+'[1]TURIIN IH SUR-8'!S24</f>
        <v>36</v>
      </c>
      <c r="T18" s="300">
        <f>+'[1]TURIIN MSUT-21'!T24+'[1]TURIIN BUS MSUT-23'!T24+'[1]TURIIN KOLLEGE-17'!T24+'[1]TURIIN BUS KOLLEGE-6'!T24+'[1]TURIIN IH SUR-8'!T24</f>
        <v>203</v>
      </c>
      <c r="U18" s="300">
        <f>+'[1]TURIIN MSUT-21'!U24+'[1]TURIIN BUS MSUT-23'!U24+'[1]TURIIN KOLLEGE-17'!U24+'[1]TURIIN BUS KOLLEGE-6'!U24+'[1]TURIIN IH SUR-8'!U24</f>
        <v>97</v>
      </c>
      <c r="V18" s="300">
        <f>+'[1]TURIIN MSUT-21'!V24+'[1]TURIIN BUS MSUT-23'!V24+'[1]TURIIN KOLLEGE-17'!V24+'[1]TURIIN BUS KOLLEGE-6'!V24+'[1]TURIIN IH SUR-8'!V24</f>
        <v>57</v>
      </c>
      <c r="W18" s="300">
        <f>+'[1]TURIIN MSUT-21'!W24+'[1]TURIIN BUS MSUT-23'!W24+'[1]TURIIN KOLLEGE-17'!W24+'[1]TURIIN BUS KOLLEGE-6'!W24+'[1]TURIIN IH SUR-8'!W24</f>
        <v>31</v>
      </c>
      <c r="X18" s="300">
        <f>+'[1]TURIIN MSUT-21'!X24+'[1]TURIIN BUS MSUT-23'!X24+'[1]TURIIN KOLLEGE-17'!X24+'[1]TURIIN BUS KOLLEGE-6'!X24+'[1]TURIIN IH SUR-8'!X24</f>
        <v>192</v>
      </c>
      <c r="Y18" s="300">
        <f>+'[1]TURIIN MSUT-21'!Y24+'[1]TURIIN BUS MSUT-23'!Y24+'[1]TURIIN KOLLEGE-17'!Y24+'[1]TURIIN BUS KOLLEGE-6'!Y24+'[1]TURIIN IH SUR-8'!Y24</f>
        <v>100</v>
      </c>
      <c r="Z18" s="300">
        <f>+'[1]TURIIN MSUT-21'!Z24+'[1]TURIIN BUS MSUT-23'!Z24+'[1]TURIIN KOLLEGE-17'!Z24+'[1]TURIIN BUS KOLLEGE-6'!Z24+'[1]TURIIN IH SUR-8'!Z24</f>
        <v>12</v>
      </c>
      <c r="AA18" s="300">
        <f>+'[1]TURIIN MSUT-21'!AA24+'[1]TURIIN BUS MSUT-23'!AA24+'[1]TURIIN KOLLEGE-17'!AA24+'[1]TURIIN BUS KOLLEGE-6'!AA24+'[1]TURIIN IH SUR-8'!AA24</f>
        <v>6</v>
      </c>
      <c r="AB18" s="300">
        <f>+'[1]TURIIN MSUT-21'!AB24+'[1]TURIIN BUS MSUT-23'!AB24+'[1]TURIIN KOLLEGE-17'!AB24+'[1]TURIIN BUS KOLLEGE-6'!AB24+'[1]TURIIN IH SUR-8'!AB24</f>
        <v>10</v>
      </c>
      <c r="AC18" s="300">
        <f>+'[1]TURIIN MSUT-21'!AC24+'[1]TURIIN BUS MSUT-23'!AC24+'[1]TURIIN KOLLEGE-17'!AC24+'[1]TURIIN BUS KOLLEGE-6'!AC24+'[1]TURIIN IH SUR-8'!AC24</f>
        <v>9</v>
      </c>
      <c r="AD18" s="300">
        <f>+'[1]TURIIN MSUT-21'!AD24+'[1]TURIIN BUS MSUT-23'!AD24+'[1]TURIIN KOLLEGE-17'!AD24+'[1]TURIIN BUS KOLLEGE-6'!AD24+'[1]TURIIN IH SUR-8'!AD24</f>
        <v>58</v>
      </c>
      <c r="AE18" s="300">
        <f>+'[1]TURIIN MSUT-21'!AE24+'[1]TURIIN BUS MSUT-23'!AE24+'[1]TURIIN KOLLEGE-17'!AE24+'[1]TURIIN BUS KOLLEGE-6'!AE24+'[1]TURIIN IH SUR-8'!AE24</f>
        <v>40</v>
      </c>
    </row>
    <row r="19" spans="1:31" s="303" customFormat="1" ht="18" customHeight="1">
      <c r="A19" s="753" t="s">
        <v>155</v>
      </c>
      <c r="B19" s="754"/>
      <c r="C19" s="754"/>
      <c r="D19" s="754"/>
      <c r="E19" s="755"/>
      <c r="F19" s="301">
        <v>9</v>
      </c>
      <c r="G19" s="756">
        <f>SUM(G20:H24)</f>
        <v>75</v>
      </c>
      <c r="H19" s="757"/>
      <c r="I19" s="302">
        <f t="shared" ref="I19:O19" si="4">SUM(I20:I24)</f>
        <v>30</v>
      </c>
      <c r="J19" s="302">
        <f t="shared" si="4"/>
        <v>19</v>
      </c>
      <c r="K19" s="302">
        <f t="shared" si="4"/>
        <v>11</v>
      </c>
      <c r="L19" s="302">
        <f t="shared" si="4"/>
        <v>73</v>
      </c>
      <c r="M19" s="302">
        <f t="shared" si="4"/>
        <v>50</v>
      </c>
      <c r="N19" s="302">
        <f t="shared" si="4"/>
        <v>84</v>
      </c>
      <c r="O19" s="302">
        <f t="shared" si="4"/>
        <v>63</v>
      </c>
      <c r="P19" s="302">
        <f t="shared" si="1"/>
        <v>2242</v>
      </c>
      <c r="Q19" s="302">
        <f t="shared" si="2"/>
        <v>1433</v>
      </c>
      <c r="R19" s="302">
        <f t="shared" ref="R19:AE19" si="5">SUM(R20:R24)</f>
        <v>742</v>
      </c>
      <c r="S19" s="302">
        <f t="shared" si="5"/>
        <v>588</v>
      </c>
      <c r="T19" s="302">
        <f t="shared" si="5"/>
        <v>1500</v>
      </c>
      <c r="U19" s="302">
        <f t="shared" si="5"/>
        <v>845</v>
      </c>
      <c r="V19" s="302">
        <f t="shared" si="5"/>
        <v>485</v>
      </c>
      <c r="W19" s="302">
        <f t="shared" si="5"/>
        <v>308</v>
      </c>
      <c r="X19" s="302">
        <f t="shared" si="5"/>
        <v>1809</v>
      </c>
      <c r="Y19" s="302">
        <f t="shared" si="5"/>
        <v>1144</v>
      </c>
      <c r="Z19" s="302">
        <f t="shared" si="5"/>
        <v>104</v>
      </c>
      <c r="AA19" s="302">
        <f t="shared" si="5"/>
        <v>73</v>
      </c>
      <c r="AB19" s="302">
        <f t="shared" si="5"/>
        <v>69</v>
      </c>
      <c r="AC19" s="302">
        <f t="shared" si="5"/>
        <v>66</v>
      </c>
      <c r="AD19" s="302">
        <f t="shared" si="5"/>
        <v>197</v>
      </c>
      <c r="AE19" s="302">
        <f t="shared" si="5"/>
        <v>136</v>
      </c>
    </row>
    <row r="20" spans="1:31" s="303" customFormat="1" ht="18" customHeight="1">
      <c r="A20" s="758" t="s">
        <v>192</v>
      </c>
      <c r="B20" s="759"/>
      <c r="C20" s="759"/>
      <c r="D20" s="759"/>
      <c r="E20" s="760"/>
      <c r="F20" s="301">
        <v>10</v>
      </c>
      <c r="G20" s="748">
        <f>+'[1]TURIIN MSUT-21'!G26:H26+'[1]TURIIN BUS MSUT-23'!G26:H26+'[1]TURIIN KOLLEGE-17'!G26:H26+'[1]TURIIN BUS KOLLEGE-6'!G26:H26+'[1]TURIIN IH SUR-8'!G26:H26</f>
        <v>3</v>
      </c>
      <c r="H20" s="750"/>
      <c r="I20" s="300">
        <f>+'[1]TURIIN MSUT-21'!I26+'[1]TURIIN BUS MSUT-23'!I26+'[1]TURIIN KOLLEGE-17'!I26+'[1]TURIIN BUS KOLLEGE-6'!I26+'[1]TURIIN IH SUR-8'!I26</f>
        <v>1</v>
      </c>
      <c r="J20" s="300">
        <f>+'[1]TURIIN MSUT-21'!J26+'[1]TURIIN BUS MSUT-23'!J26+'[1]TURIIN KOLLEGE-17'!J26+'[1]TURIIN BUS KOLLEGE-6'!J26+'[1]TURIIN IH SUR-8'!J26</f>
        <v>1</v>
      </c>
      <c r="K20" s="300">
        <f>+'[1]TURIIN MSUT-21'!K26+'[1]TURIIN BUS MSUT-23'!K26+'[1]TURIIN KOLLEGE-17'!K26+'[1]TURIIN BUS KOLLEGE-6'!K26+'[1]TURIIN IH SUR-8'!K26</f>
        <v>1</v>
      </c>
      <c r="L20" s="300">
        <f>+'[1]TURIIN MSUT-21'!L26+'[1]TURIIN BUS MSUT-23'!L26+'[1]TURIIN KOLLEGE-17'!L26+'[1]TURIIN BUS KOLLEGE-6'!L26+'[1]TURIIN IH SUR-8'!L26</f>
        <v>6</v>
      </c>
      <c r="M20" s="300">
        <f>+'[1]TURIIN MSUT-21'!M26+'[1]TURIIN BUS MSUT-23'!M26+'[1]TURIIN KOLLEGE-17'!M26+'[1]TURIIN BUS KOLLEGE-6'!M26+'[1]TURIIN IH SUR-8'!M26</f>
        <v>3</v>
      </c>
      <c r="N20" s="300">
        <f>+'[1]TURIIN MSUT-21'!N26+'[1]TURIIN BUS MSUT-23'!N26+'[1]TURIIN KOLLEGE-17'!N26+'[1]TURIIN BUS KOLLEGE-6'!N26+'[1]TURIIN IH SUR-8'!N26</f>
        <v>5</v>
      </c>
      <c r="O20" s="300">
        <f>+'[1]TURIIN MSUT-21'!O26+'[1]TURIIN BUS MSUT-23'!O26+'[1]TURIIN KOLLEGE-17'!O26+'[1]TURIIN BUS KOLLEGE-6'!O26+'[1]TURIIN IH SUR-8'!O26</f>
        <v>2</v>
      </c>
      <c r="P20" s="302">
        <f t="shared" si="1"/>
        <v>500</v>
      </c>
      <c r="Q20" s="302">
        <f t="shared" si="2"/>
        <v>285</v>
      </c>
      <c r="R20" s="300">
        <f>+'[1]TURIIN MSUT-21'!R26+'[1]TURIIN BUS MSUT-23'!R26+'[1]TURIIN KOLLEGE-17'!R26+'[1]TURIIN BUS KOLLEGE-6'!R26+'[1]TURIIN IH SUR-8'!R26</f>
        <v>170</v>
      </c>
      <c r="S20" s="300">
        <f>+'[1]TURIIN MSUT-21'!S26+'[1]TURIIN BUS MSUT-23'!S26+'[1]TURIIN KOLLEGE-17'!S26+'[1]TURIIN BUS KOLLEGE-6'!S26+'[1]TURIIN IH SUR-8'!S26</f>
        <v>128</v>
      </c>
      <c r="T20" s="300">
        <f>+'[1]TURIIN MSUT-21'!T26+'[1]TURIIN BUS MSUT-23'!T26+'[1]TURIIN KOLLEGE-17'!T26+'[1]TURIIN BUS KOLLEGE-6'!T26+'[1]TURIIN IH SUR-8'!T26</f>
        <v>330</v>
      </c>
      <c r="U20" s="300">
        <f>+'[1]TURIIN MSUT-21'!U26+'[1]TURIIN BUS MSUT-23'!U26+'[1]TURIIN KOLLEGE-17'!U26+'[1]TURIIN BUS KOLLEGE-6'!U26+'[1]TURIIN IH SUR-8'!U26</f>
        <v>157</v>
      </c>
      <c r="V20" s="300">
        <f>+'[1]TURIIN MSUT-21'!V26+'[1]TURIIN BUS MSUT-23'!V26+'[1]TURIIN KOLLEGE-17'!V26+'[1]TURIIN BUS KOLLEGE-6'!V26+'[1]TURIIN IH SUR-8'!V26</f>
        <v>64</v>
      </c>
      <c r="W20" s="300">
        <f>+'[1]TURIIN MSUT-21'!W26+'[1]TURIIN BUS MSUT-23'!W26+'[1]TURIIN KOLLEGE-17'!W26+'[1]TURIIN BUS KOLLEGE-6'!W26+'[1]TURIIN IH SUR-8'!W26</f>
        <v>37</v>
      </c>
      <c r="X20" s="300">
        <f>+'[1]TURIIN MSUT-21'!X26+'[1]TURIIN BUS MSUT-23'!X26+'[1]TURIIN KOLLEGE-17'!X26+'[1]TURIIN BUS KOLLEGE-6'!X26+'[1]TURIIN IH SUR-8'!X26</f>
        <v>427</v>
      </c>
      <c r="Y20" s="300">
        <f>+'[1]TURIIN MSUT-21'!Y26+'[1]TURIIN BUS MSUT-23'!Y26+'[1]TURIIN KOLLEGE-17'!Y26+'[1]TURIIN BUS KOLLEGE-6'!Y26+'[1]TURIIN IH SUR-8'!Y26</f>
        <v>238</v>
      </c>
      <c r="Z20" s="300">
        <f>+'[1]TURIIN MSUT-21'!Z26+'[1]TURIIN BUS MSUT-23'!Z26+'[1]TURIIN KOLLEGE-17'!Z26+'[1]TURIIN BUS KOLLEGE-6'!Z26+'[1]TURIIN IH SUR-8'!Z26</f>
        <v>18</v>
      </c>
      <c r="AA20" s="300">
        <f>+'[1]TURIIN MSUT-21'!AA26+'[1]TURIIN BUS MSUT-23'!AA26+'[1]TURIIN KOLLEGE-17'!AA26+'[1]TURIIN BUS KOLLEGE-6'!AA26+'[1]TURIIN IH SUR-8'!AA26</f>
        <v>9</v>
      </c>
      <c r="AB20" s="300">
        <f>+'[1]TURIIN MSUT-21'!AB26+'[1]TURIIN BUS MSUT-23'!AB26+'[1]TURIIN KOLLEGE-17'!AB26+'[1]TURIIN BUS KOLLEGE-6'!AB26+'[1]TURIIN IH SUR-8'!AB26</f>
        <v>13</v>
      </c>
      <c r="AC20" s="300">
        <f>+'[1]TURIIN MSUT-21'!AC26+'[1]TURIIN BUS MSUT-23'!AC26+'[1]TURIIN KOLLEGE-17'!AC26+'[1]TURIIN BUS KOLLEGE-6'!AC26+'[1]TURIIN IH SUR-8'!AC26</f>
        <v>12</v>
      </c>
      <c r="AD20" s="300">
        <f>+'[1]TURIIN MSUT-21'!AD26+'[1]TURIIN BUS MSUT-23'!AD26+'[1]TURIIN KOLLEGE-17'!AD26+'[1]TURIIN BUS KOLLEGE-6'!AD26+'[1]TURIIN IH SUR-8'!AD26</f>
        <v>34</v>
      </c>
      <c r="AE20" s="300">
        <f>+'[1]TURIIN MSUT-21'!AE26+'[1]TURIIN BUS MSUT-23'!AE26+'[1]TURIIN KOLLEGE-17'!AE26+'[1]TURIIN BUS KOLLEGE-6'!AE26+'[1]TURIIN IH SUR-8'!AE26</f>
        <v>26</v>
      </c>
    </row>
    <row r="21" spans="1:31" s="303" customFormat="1" ht="18" customHeight="1">
      <c r="A21" s="758" t="s">
        <v>193</v>
      </c>
      <c r="B21" s="759"/>
      <c r="C21" s="759"/>
      <c r="D21" s="759"/>
      <c r="E21" s="760"/>
      <c r="F21" s="301">
        <v>11</v>
      </c>
      <c r="G21" s="748">
        <f>+'[1]TURIIN MSUT-21'!G27:H27+'[1]TURIIN BUS MSUT-23'!G27:H27+'[1]TURIIN KOLLEGE-17'!G27:H27+'[1]TURIIN BUS KOLLEGE-6'!G27:H27+'[1]TURIIN IH SUR-8'!G27:H27</f>
        <v>16</v>
      </c>
      <c r="H21" s="750"/>
      <c r="I21" s="300">
        <f>+'[1]TURIIN MSUT-21'!I27+'[1]TURIIN BUS MSUT-23'!I27+'[1]TURIIN KOLLEGE-17'!I27+'[1]TURIIN BUS KOLLEGE-6'!I27+'[1]TURIIN IH SUR-8'!I27</f>
        <v>5</v>
      </c>
      <c r="J21" s="300">
        <f>+'[1]TURIIN MSUT-21'!J27+'[1]TURIIN BUS MSUT-23'!J27+'[1]TURIIN KOLLEGE-17'!J27+'[1]TURIIN BUS KOLLEGE-6'!J27+'[1]TURIIN IH SUR-8'!J27</f>
        <v>6</v>
      </c>
      <c r="K21" s="300">
        <f>+'[1]TURIIN MSUT-21'!K27+'[1]TURIIN BUS MSUT-23'!K27+'[1]TURIIN KOLLEGE-17'!K27+'[1]TURIIN BUS KOLLEGE-6'!K27+'[1]TURIIN IH SUR-8'!K27</f>
        <v>3</v>
      </c>
      <c r="L21" s="300">
        <f>+'[1]TURIIN MSUT-21'!L27+'[1]TURIIN BUS MSUT-23'!L27+'[1]TURIIN KOLLEGE-17'!L27+'[1]TURIIN BUS KOLLEGE-6'!L27+'[1]TURIIN IH SUR-8'!L27</f>
        <v>28</v>
      </c>
      <c r="M21" s="300">
        <f>+'[1]TURIIN MSUT-21'!M27+'[1]TURIIN BUS MSUT-23'!M27+'[1]TURIIN KOLLEGE-17'!M27+'[1]TURIIN BUS KOLLEGE-6'!M27+'[1]TURIIN IH SUR-8'!M27</f>
        <v>19</v>
      </c>
      <c r="N21" s="300">
        <f>+'[1]TURIIN MSUT-21'!N27+'[1]TURIIN BUS MSUT-23'!N27+'[1]TURIIN KOLLEGE-17'!N27+'[1]TURIIN BUS KOLLEGE-6'!N27+'[1]TURIIN IH SUR-8'!N27</f>
        <v>36</v>
      </c>
      <c r="O21" s="300">
        <f>+'[1]TURIIN MSUT-21'!O27+'[1]TURIIN BUS MSUT-23'!O27+'[1]TURIIN KOLLEGE-17'!O27+'[1]TURIIN BUS KOLLEGE-6'!O27+'[1]TURIIN IH SUR-8'!O27</f>
        <v>25</v>
      </c>
      <c r="P21" s="302">
        <f t="shared" si="1"/>
        <v>890</v>
      </c>
      <c r="Q21" s="302">
        <f t="shared" si="2"/>
        <v>593</v>
      </c>
      <c r="R21" s="300">
        <f>+'[1]TURIIN MSUT-21'!R27+'[1]TURIIN BUS MSUT-23'!R27+'[1]TURIIN KOLLEGE-17'!R27+'[1]TURIIN BUS KOLLEGE-6'!R27+'[1]TURIIN IH SUR-8'!R27</f>
        <v>340</v>
      </c>
      <c r="S21" s="300">
        <f>+'[1]TURIIN MSUT-21'!S27+'[1]TURIIN BUS MSUT-23'!S27+'[1]TURIIN KOLLEGE-17'!S27+'[1]TURIIN BUS KOLLEGE-6'!S27+'[1]TURIIN IH SUR-8'!S27</f>
        <v>277</v>
      </c>
      <c r="T21" s="300">
        <f>+'[1]TURIIN MSUT-21'!T27+'[1]TURIIN BUS MSUT-23'!T27+'[1]TURIIN KOLLEGE-17'!T27+'[1]TURIIN BUS KOLLEGE-6'!T27+'[1]TURIIN IH SUR-8'!T27</f>
        <v>550</v>
      </c>
      <c r="U21" s="300">
        <f>+'[1]TURIIN MSUT-21'!U27+'[1]TURIIN BUS MSUT-23'!U27+'[1]TURIIN KOLLEGE-17'!U27+'[1]TURIIN BUS KOLLEGE-6'!U27+'[1]TURIIN IH SUR-8'!U27</f>
        <v>316</v>
      </c>
      <c r="V21" s="300">
        <f>+'[1]TURIIN MSUT-21'!V27+'[1]TURIIN BUS MSUT-23'!V27+'[1]TURIIN KOLLEGE-17'!V27+'[1]TURIIN BUS KOLLEGE-6'!V27+'[1]TURIIN IH SUR-8'!V27</f>
        <v>206</v>
      </c>
      <c r="W21" s="300">
        <f>+'[1]TURIIN MSUT-21'!W27+'[1]TURIIN BUS MSUT-23'!W27+'[1]TURIIN KOLLEGE-17'!W27+'[1]TURIIN BUS KOLLEGE-6'!W27+'[1]TURIIN IH SUR-8'!W27</f>
        <v>134</v>
      </c>
      <c r="X21" s="300">
        <f>+'[1]TURIIN MSUT-21'!X27+'[1]TURIIN BUS MSUT-23'!X27+'[1]TURIIN KOLLEGE-17'!X27+'[1]TURIIN BUS KOLLEGE-6'!X27+'[1]TURIIN IH SUR-8'!X27</f>
        <v>716</v>
      </c>
      <c r="Y21" s="300">
        <f>+'[1]TURIIN MSUT-21'!Y27+'[1]TURIIN BUS MSUT-23'!Y27+'[1]TURIIN KOLLEGE-17'!Y27+'[1]TURIIN BUS KOLLEGE-6'!Y27+'[1]TURIIN IH SUR-8'!Y27</f>
        <v>479</v>
      </c>
      <c r="Z21" s="300">
        <f>+'[1]TURIIN MSUT-21'!Z27+'[1]TURIIN BUS MSUT-23'!Z27+'[1]TURIIN KOLLEGE-17'!Z27+'[1]TURIIN BUS KOLLEGE-6'!Z27+'[1]TURIIN IH SUR-8'!Z27</f>
        <v>33</v>
      </c>
      <c r="AA21" s="300">
        <f>+'[1]TURIIN MSUT-21'!AA27+'[1]TURIIN BUS MSUT-23'!AA27+'[1]TURIIN KOLLEGE-17'!AA27+'[1]TURIIN BUS KOLLEGE-6'!AA27+'[1]TURIIN IH SUR-8'!AA27</f>
        <v>28</v>
      </c>
      <c r="AB21" s="300">
        <f>+'[1]TURIIN MSUT-21'!AB27+'[1]TURIIN BUS MSUT-23'!AB27+'[1]TURIIN KOLLEGE-17'!AB27+'[1]TURIIN BUS KOLLEGE-6'!AB27+'[1]TURIIN IH SUR-8'!AB27</f>
        <v>23</v>
      </c>
      <c r="AC21" s="300">
        <f>+'[1]TURIIN MSUT-21'!AC27+'[1]TURIIN BUS MSUT-23'!AC27+'[1]TURIIN KOLLEGE-17'!AC27+'[1]TURIIN BUS KOLLEGE-6'!AC27+'[1]TURIIN IH SUR-8'!AC27</f>
        <v>22</v>
      </c>
      <c r="AD21" s="300">
        <f>+'[1]TURIIN MSUT-21'!AD27+'[1]TURIIN BUS MSUT-23'!AD27+'[1]TURIIN KOLLEGE-17'!AD27+'[1]TURIIN BUS KOLLEGE-6'!AD27+'[1]TURIIN IH SUR-8'!AD27</f>
        <v>64</v>
      </c>
      <c r="AE21" s="300">
        <f>+'[1]TURIIN MSUT-21'!AE27+'[1]TURIIN BUS MSUT-23'!AE27+'[1]TURIIN KOLLEGE-17'!AE27+'[1]TURIIN BUS KOLLEGE-6'!AE27+'[1]TURIIN IH SUR-8'!AE27</f>
        <v>43</v>
      </c>
    </row>
    <row r="22" spans="1:31" s="303" customFormat="1" ht="18" customHeight="1">
      <c r="A22" s="758" t="s">
        <v>194</v>
      </c>
      <c r="B22" s="759"/>
      <c r="C22" s="759"/>
      <c r="D22" s="759"/>
      <c r="E22" s="760"/>
      <c r="F22" s="301">
        <v>12</v>
      </c>
      <c r="G22" s="748">
        <f>+'[1]TURIIN MSUT-21'!G28:H28+'[1]TURIIN BUS MSUT-23'!G28:H28+'[1]TURIIN KOLLEGE-17'!G28:H28+'[1]TURIIN BUS KOLLEGE-6'!G28:H28+'[1]TURIIN IH SUR-8'!G28:H28</f>
        <v>28</v>
      </c>
      <c r="H22" s="750"/>
      <c r="I22" s="300">
        <f>+'[1]TURIIN MSUT-21'!I28+'[1]TURIIN BUS MSUT-23'!I28+'[1]TURIIN KOLLEGE-17'!I28+'[1]TURIIN BUS KOLLEGE-6'!I28+'[1]TURIIN IH SUR-8'!I28</f>
        <v>16</v>
      </c>
      <c r="J22" s="300">
        <f>+'[1]TURIIN MSUT-21'!J28+'[1]TURIIN BUS MSUT-23'!J28+'[1]TURIIN KOLLEGE-17'!J28+'[1]TURIIN BUS KOLLEGE-6'!J28+'[1]TURIIN IH SUR-8'!J28</f>
        <v>7</v>
      </c>
      <c r="K22" s="300">
        <f>+'[1]TURIIN MSUT-21'!K28+'[1]TURIIN BUS MSUT-23'!K28+'[1]TURIIN KOLLEGE-17'!K28+'[1]TURIIN BUS KOLLEGE-6'!K28+'[1]TURIIN IH SUR-8'!K28</f>
        <v>4</v>
      </c>
      <c r="L22" s="300">
        <f>+'[1]TURIIN MSUT-21'!L28+'[1]TURIIN BUS MSUT-23'!L28+'[1]TURIIN KOLLEGE-17'!L28+'[1]TURIIN BUS KOLLEGE-6'!L28+'[1]TURIIN IH SUR-8'!L28</f>
        <v>25</v>
      </c>
      <c r="M22" s="300">
        <f>+'[1]TURIIN MSUT-21'!M28+'[1]TURIIN BUS MSUT-23'!M28+'[1]TURIIN KOLLEGE-17'!M28+'[1]TURIIN BUS KOLLEGE-6'!M28+'[1]TURIIN IH SUR-8'!M28</f>
        <v>17</v>
      </c>
      <c r="N22" s="300">
        <f>+'[1]TURIIN MSUT-21'!N28+'[1]TURIIN BUS MSUT-23'!N28+'[1]TURIIN KOLLEGE-17'!N28+'[1]TURIIN BUS KOLLEGE-6'!N28+'[1]TURIIN IH SUR-8'!N28</f>
        <v>32</v>
      </c>
      <c r="O22" s="300">
        <f>+'[1]TURIIN MSUT-21'!O28+'[1]TURIIN BUS MSUT-23'!O28+'[1]TURIIN KOLLEGE-17'!O28+'[1]TURIIN BUS KOLLEGE-6'!O28+'[1]TURIIN IH SUR-8'!O28</f>
        <v>27</v>
      </c>
      <c r="P22" s="302">
        <f t="shared" si="1"/>
        <v>487</v>
      </c>
      <c r="Q22" s="302">
        <f t="shared" si="2"/>
        <v>356</v>
      </c>
      <c r="R22" s="300">
        <f>+'[1]TURIIN MSUT-21'!R28+'[1]TURIIN BUS MSUT-23'!R28+'[1]TURIIN KOLLEGE-17'!R28+'[1]TURIIN BUS KOLLEGE-6'!R28+'[1]TURIIN IH SUR-8'!R28</f>
        <v>169</v>
      </c>
      <c r="S22" s="300">
        <f>+'[1]TURIIN MSUT-21'!S28+'[1]TURIIN BUS MSUT-23'!S28+'[1]TURIIN KOLLEGE-17'!S28+'[1]TURIIN BUS KOLLEGE-6'!S28+'[1]TURIIN IH SUR-8'!S28</f>
        <v>137</v>
      </c>
      <c r="T22" s="300">
        <f>+'[1]TURIIN MSUT-21'!T28+'[1]TURIIN BUS MSUT-23'!T28+'[1]TURIIN KOLLEGE-17'!T28+'[1]TURIIN BUS KOLLEGE-6'!T28+'[1]TURIIN IH SUR-8'!T28</f>
        <v>318</v>
      </c>
      <c r="U22" s="300">
        <f>+'[1]TURIIN MSUT-21'!U28+'[1]TURIIN BUS MSUT-23'!U28+'[1]TURIIN KOLLEGE-17'!U28+'[1]TURIIN BUS KOLLEGE-6'!U28+'[1]TURIIN IH SUR-8'!U28</f>
        <v>219</v>
      </c>
      <c r="V22" s="300">
        <f>+'[1]TURIIN MSUT-21'!V28+'[1]TURIIN BUS MSUT-23'!V28+'[1]TURIIN KOLLEGE-17'!V28+'[1]TURIIN BUS KOLLEGE-6'!V28+'[1]TURIIN IH SUR-8'!V28</f>
        <v>122</v>
      </c>
      <c r="W22" s="300">
        <f>+'[1]TURIIN MSUT-21'!W28+'[1]TURIIN BUS MSUT-23'!W28+'[1]TURIIN KOLLEGE-17'!W28+'[1]TURIIN BUS KOLLEGE-6'!W28+'[1]TURIIN IH SUR-8'!W28</f>
        <v>88</v>
      </c>
      <c r="X22" s="300">
        <f>+'[1]TURIIN MSUT-21'!X28+'[1]TURIIN BUS MSUT-23'!X28+'[1]TURIIN KOLLEGE-17'!X28+'[1]TURIIN BUS KOLLEGE-6'!X28+'[1]TURIIN IH SUR-8'!X28</f>
        <v>385</v>
      </c>
      <c r="Y22" s="300">
        <f>+'[1]TURIIN MSUT-21'!Y28+'[1]TURIIN BUS MSUT-23'!Y28+'[1]TURIIN KOLLEGE-17'!Y28+'[1]TURIIN BUS KOLLEGE-6'!Y28+'[1]TURIIN IH SUR-8'!Y28</f>
        <v>273</v>
      </c>
      <c r="Z22" s="300">
        <f>+'[1]TURIIN MSUT-21'!Z28+'[1]TURIIN BUS MSUT-23'!Z28+'[1]TURIIN KOLLEGE-17'!Z28+'[1]TURIIN BUS KOLLEGE-6'!Z28+'[1]TURIIN IH SUR-8'!Z28</f>
        <v>36</v>
      </c>
      <c r="AA22" s="300">
        <f>+'[1]TURIIN MSUT-21'!AA28+'[1]TURIIN BUS MSUT-23'!AA28+'[1]TURIIN KOLLEGE-17'!AA28+'[1]TURIIN BUS KOLLEGE-6'!AA28+'[1]TURIIN IH SUR-8'!AA28</f>
        <v>26</v>
      </c>
      <c r="AB22" s="300">
        <f>+'[1]TURIIN MSUT-21'!AB28+'[1]TURIIN BUS MSUT-23'!AB28+'[1]TURIIN KOLLEGE-17'!AB28+'[1]TURIIN BUS KOLLEGE-6'!AB28+'[1]TURIIN IH SUR-8'!AB28</f>
        <v>16</v>
      </c>
      <c r="AC22" s="300">
        <f>+'[1]TURIIN MSUT-21'!AC28+'[1]TURIIN BUS MSUT-23'!AC28+'[1]TURIIN KOLLEGE-17'!AC28+'[1]TURIIN BUS KOLLEGE-6'!AC28+'[1]TURIIN IH SUR-8'!AC28</f>
        <v>16</v>
      </c>
      <c r="AD22" s="300">
        <f>+'[1]TURIIN MSUT-21'!AD28+'[1]TURIIN BUS MSUT-23'!AD28+'[1]TURIIN KOLLEGE-17'!AD28+'[1]TURIIN BUS KOLLEGE-6'!AD28+'[1]TURIIN IH SUR-8'!AD28</f>
        <v>30</v>
      </c>
      <c r="AE22" s="300">
        <f>+'[1]TURIIN MSUT-21'!AE28+'[1]TURIIN BUS MSUT-23'!AE28+'[1]TURIIN KOLLEGE-17'!AE28+'[1]TURIIN BUS KOLLEGE-6'!AE28+'[1]TURIIN IH SUR-8'!AE28</f>
        <v>21</v>
      </c>
    </row>
    <row r="23" spans="1:31" s="303" customFormat="1" ht="18" customHeight="1">
      <c r="A23" s="758" t="s">
        <v>195</v>
      </c>
      <c r="B23" s="759"/>
      <c r="C23" s="759"/>
      <c r="D23" s="759"/>
      <c r="E23" s="760"/>
      <c r="F23" s="301">
        <v>13</v>
      </c>
      <c r="G23" s="748">
        <f>+'[1]TURIIN MSUT-21'!G29:H29+'[1]TURIIN BUS MSUT-23'!G29:H29+'[1]TURIIN KOLLEGE-17'!G29:H29+'[1]TURIIN BUS KOLLEGE-6'!G29:H29+'[1]TURIIN IH SUR-8'!G29:H29</f>
        <v>14</v>
      </c>
      <c r="H23" s="750"/>
      <c r="I23" s="300">
        <f>+'[1]TURIIN MSUT-21'!I29+'[1]TURIIN BUS MSUT-23'!I29+'[1]TURIIN KOLLEGE-17'!I29+'[1]TURIIN BUS KOLLEGE-6'!I29+'[1]TURIIN IH SUR-8'!I29</f>
        <v>5</v>
      </c>
      <c r="J23" s="300">
        <f>+'[1]TURIIN MSUT-21'!J29+'[1]TURIIN BUS MSUT-23'!J29+'[1]TURIIN KOLLEGE-17'!J29+'[1]TURIIN BUS KOLLEGE-6'!J29+'[1]TURIIN IH SUR-8'!J29</f>
        <v>3</v>
      </c>
      <c r="K23" s="300">
        <f>+'[1]TURIIN MSUT-21'!K29+'[1]TURIIN BUS MSUT-23'!K29+'[1]TURIIN KOLLEGE-17'!K29+'[1]TURIIN BUS KOLLEGE-6'!K29+'[1]TURIIN IH SUR-8'!K29</f>
        <v>2</v>
      </c>
      <c r="L23" s="300">
        <f>+'[1]TURIIN MSUT-21'!L29+'[1]TURIIN BUS MSUT-23'!L29+'[1]TURIIN KOLLEGE-17'!L29+'[1]TURIIN BUS KOLLEGE-6'!L29+'[1]TURIIN IH SUR-8'!L29</f>
        <v>12</v>
      </c>
      <c r="M23" s="300">
        <f>+'[1]TURIIN MSUT-21'!M29+'[1]TURIIN BUS MSUT-23'!M29+'[1]TURIIN KOLLEGE-17'!M29+'[1]TURIIN BUS KOLLEGE-6'!M29+'[1]TURIIN IH SUR-8'!M29</f>
        <v>9</v>
      </c>
      <c r="N23" s="300">
        <f>+'[1]TURIIN MSUT-21'!N29+'[1]TURIIN BUS MSUT-23'!N29+'[1]TURIIN KOLLEGE-17'!N29+'[1]TURIIN BUS KOLLEGE-6'!N29+'[1]TURIIN IH SUR-8'!N29</f>
        <v>9</v>
      </c>
      <c r="O23" s="300">
        <f>+'[1]TURIIN MSUT-21'!O29+'[1]TURIIN BUS MSUT-23'!O29+'[1]TURIIN KOLLEGE-17'!O29+'[1]TURIIN BUS KOLLEGE-6'!O29+'[1]TURIIN IH SUR-8'!O29</f>
        <v>7</v>
      </c>
      <c r="P23" s="302">
        <f t="shared" si="1"/>
        <v>304</v>
      </c>
      <c r="Q23" s="302">
        <f t="shared" si="2"/>
        <v>178</v>
      </c>
      <c r="R23" s="300">
        <f>+'[1]TURIIN MSUT-21'!R29+'[1]TURIIN BUS MSUT-23'!R29+'[1]TURIIN KOLLEGE-17'!R29+'[1]TURIIN BUS KOLLEGE-6'!R29+'[1]TURIIN IH SUR-8'!R29</f>
        <v>53</v>
      </c>
      <c r="S23" s="300">
        <f>+'[1]TURIIN MSUT-21'!S29+'[1]TURIIN BUS MSUT-23'!S29+'[1]TURIIN KOLLEGE-17'!S29+'[1]TURIIN BUS KOLLEGE-6'!S29+'[1]TURIIN IH SUR-8'!S29</f>
        <v>41</v>
      </c>
      <c r="T23" s="300">
        <f>+'[1]TURIIN MSUT-21'!T29+'[1]TURIIN BUS MSUT-23'!T29+'[1]TURIIN KOLLEGE-17'!T29+'[1]TURIIN BUS KOLLEGE-6'!T29+'[1]TURIIN IH SUR-8'!T29</f>
        <v>251</v>
      </c>
      <c r="U23" s="300">
        <f>+'[1]TURIIN MSUT-21'!U29+'[1]TURIIN BUS MSUT-23'!U29+'[1]TURIIN KOLLEGE-17'!U29+'[1]TURIIN BUS KOLLEGE-6'!U29+'[1]TURIIN IH SUR-8'!U29</f>
        <v>137</v>
      </c>
      <c r="V23" s="300">
        <f>+'[1]TURIIN MSUT-21'!V29+'[1]TURIIN BUS MSUT-23'!V29+'[1]TURIIN KOLLEGE-17'!V29+'[1]TURIIN BUS KOLLEGE-6'!V29+'[1]TURIIN IH SUR-8'!V29</f>
        <v>73</v>
      </c>
      <c r="W23" s="300">
        <f>+'[1]TURIIN MSUT-21'!W29+'[1]TURIIN BUS MSUT-23'!W29+'[1]TURIIN KOLLEGE-17'!W29+'[1]TURIIN BUS KOLLEGE-6'!W29+'[1]TURIIN IH SUR-8'!W29</f>
        <v>46</v>
      </c>
      <c r="X23" s="300">
        <f>+'[1]TURIIN MSUT-21'!X29+'[1]TURIIN BUS MSUT-23'!X29+'[1]TURIIN KOLLEGE-17'!X29+'[1]TURIIN BUS KOLLEGE-6'!X29+'[1]TURIIN IH SUR-8'!X29</f>
        <v>238</v>
      </c>
      <c r="Y23" s="300">
        <f>+'[1]TURIIN MSUT-21'!Y29+'[1]TURIIN BUS MSUT-23'!Y29+'[1]TURIIN KOLLEGE-17'!Y29+'[1]TURIIN BUS KOLLEGE-6'!Y29+'[1]TURIIN IH SUR-8'!Y29</f>
        <v>137</v>
      </c>
      <c r="Z23" s="300">
        <f>+'[1]TURIIN MSUT-21'!Z29+'[1]TURIIN BUS MSUT-23'!Z29+'[1]TURIIN KOLLEGE-17'!Z29+'[1]TURIIN BUS KOLLEGE-6'!Z29+'[1]TURIIN IH SUR-8'!Z29</f>
        <v>15</v>
      </c>
      <c r="AA23" s="300">
        <f>+'[1]TURIIN MSUT-21'!AA29+'[1]TURIIN BUS MSUT-23'!AA29+'[1]TURIIN KOLLEGE-17'!AA29+'[1]TURIIN BUS KOLLEGE-6'!AA29+'[1]TURIIN IH SUR-8'!AA29</f>
        <v>9</v>
      </c>
      <c r="AB23" s="300">
        <f>+'[1]TURIIN MSUT-21'!AB29+'[1]TURIIN BUS MSUT-23'!AB29+'[1]TURIIN KOLLEGE-17'!AB29+'[1]TURIIN BUS KOLLEGE-6'!AB29+'[1]TURIIN IH SUR-8'!AB29</f>
        <v>14</v>
      </c>
      <c r="AC23" s="300">
        <f>+'[1]TURIIN MSUT-21'!AC29+'[1]TURIIN BUS MSUT-23'!AC29+'[1]TURIIN KOLLEGE-17'!AC29+'[1]TURIIN BUS KOLLEGE-6'!AC29+'[1]TURIIN IH SUR-8'!AC29</f>
        <v>13</v>
      </c>
      <c r="AD23" s="300">
        <f>+'[1]TURIIN MSUT-21'!AD29+'[1]TURIIN BUS MSUT-23'!AD29+'[1]TURIIN KOLLEGE-17'!AD29+'[1]TURIIN BUS KOLLEGE-6'!AD29+'[1]TURIIN IH SUR-8'!AD29</f>
        <v>27</v>
      </c>
      <c r="AE23" s="300">
        <f>+'[1]TURIIN MSUT-21'!AE29+'[1]TURIIN BUS MSUT-23'!AE29+'[1]TURIIN KOLLEGE-17'!AE29+'[1]TURIIN BUS KOLLEGE-6'!AE29+'[1]TURIIN IH SUR-8'!AE29</f>
        <v>18</v>
      </c>
    </row>
    <row r="24" spans="1:31" s="303" customFormat="1" ht="18" customHeight="1">
      <c r="A24" s="758" t="s">
        <v>196</v>
      </c>
      <c r="B24" s="759"/>
      <c r="C24" s="759"/>
      <c r="D24" s="759"/>
      <c r="E24" s="760"/>
      <c r="F24" s="301">
        <v>14</v>
      </c>
      <c r="G24" s="748">
        <f>+'[1]TURIIN MSUT-21'!G30:H30+'[1]TURIIN BUS MSUT-23'!G30:H30+'[1]TURIIN KOLLEGE-17'!G30:H30+'[1]TURIIN BUS KOLLEGE-6'!G30:H30+'[1]TURIIN IH SUR-8'!G30:H30</f>
        <v>14</v>
      </c>
      <c r="H24" s="750"/>
      <c r="I24" s="300">
        <f>+'[1]TURIIN MSUT-21'!I30+'[1]TURIIN BUS MSUT-23'!I30+'[1]TURIIN KOLLEGE-17'!I30+'[1]TURIIN BUS KOLLEGE-6'!I30+'[1]TURIIN IH SUR-8'!I30</f>
        <v>3</v>
      </c>
      <c r="J24" s="300">
        <f>+'[1]TURIIN MSUT-21'!J30+'[1]TURIIN BUS MSUT-23'!J30+'[1]TURIIN KOLLEGE-17'!J30+'[1]TURIIN BUS KOLLEGE-6'!J30+'[1]TURIIN IH SUR-8'!J30</f>
        <v>2</v>
      </c>
      <c r="K24" s="300">
        <f>+'[1]TURIIN MSUT-21'!K30+'[1]TURIIN BUS MSUT-23'!K30+'[1]TURIIN KOLLEGE-17'!K30+'[1]TURIIN BUS KOLLEGE-6'!K30+'[1]TURIIN IH SUR-8'!K30</f>
        <v>1</v>
      </c>
      <c r="L24" s="300">
        <f>+'[1]TURIIN MSUT-21'!L30+'[1]TURIIN BUS MSUT-23'!L30+'[1]TURIIN KOLLEGE-17'!L30+'[1]TURIIN BUS KOLLEGE-6'!L30+'[1]TURIIN IH SUR-8'!L30</f>
        <v>2</v>
      </c>
      <c r="M24" s="300">
        <f>+'[1]TURIIN MSUT-21'!M30+'[1]TURIIN BUS MSUT-23'!M30+'[1]TURIIN KOLLEGE-17'!M30+'[1]TURIIN BUS KOLLEGE-6'!M30+'[1]TURIIN IH SUR-8'!M30</f>
        <v>2</v>
      </c>
      <c r="N24" s="300">
        <f>+'[1]TURIIN MSUT-21'!N30+'[1]TURIIN BUS MSUT-23'!N30+'[1]TURIIN KOLLEGE-17'!N30+'[1]TURIIN BUS KOLLEGE-6'!N30+'[1]TURIIN IH SUR-8'!N30</f>
        <v>2</v>
      </c>
      <c r="O24" s="300">
        <f>+'[1]TURIIN MSUT-21'!O30+'[1]TURIIN BUS MSUT-23'!O30+'[1]TURIIN KOLLEGE-17'!O30+'[1]TURIIN BUS KOLLEGE-6'!O30+'[1]TURIIN IH SUR-8'!O30</f>
        <v>2</v>
      </c>
      <c r="P24" s="302">
        <f t="shared" si="1"/>
        <v>61</v>
      </c>
      <c r="Q24" s="302">
        <f t="shared" si="2"/>
        <v>21</v>
      </c>
      <c r="R24" s="300">
        <f>+'[1]TURIIN MSUT-21'!R30+'[1]TURIIN BUS MSUT-23'!R30+'[1]TURIIN KOLLEGE-17'!R30+'[1]TURIIN BUS KOLLEGE-6'!R30+'[1]TURIIN IH SUR-8'!R30</f>
        <v>10</v>
      </c>
      <c r="S24" s="300">
        <f>+'[1]TURIIN MSUT-21'!S30+'[1]TURIIN BUS MSUT-23'!S30+'[1]TURIIN KOLLEGE-17'!S30+'[1]TURIIN BUS KOLLEGE-6'!S30+'[1]TURIIN IH SUR-8'!S30</f>
        <v>5</v>
      </c>
      <c r="T24" s="300">
        <f>+'[1]TURIIN MSUT-21'!T30+'[1]TURIIN BUS MSUT-23'!T30+'[1]TURIIN KOLLEGE-17'!T30+'[1]TURIIN BUS KOLLEGE-6'!T30+'[1]TURIIN IH SUR-8'!T30</f>
        <v>51</v>
      </c>
      <c r="U24" s="300">
        <f>+'[1]TURIIN MSUT-21'!U30+'[1]TURIIN BUS MSUT-23'!U30+'[1]TURIIN KOLLEGE-17'!U30+'[1]TURIIN BUS KOLLEGE-6'!U30+'[1]TURIIN IH SUR-8'!U30</f>
        <v>16</v>
      </c>
      <c r="V24" s="300">
        <f>+'[1]TURIIN MSUT-21'!V30+'[1]TURIIN BUS MSUT-23'!V30+'[1]TURIIN KOLLEGE-17'!V30+'[1]TURIIN BUS KOLLEGE-6'!V30+'[1]TURIIN IH SUR-8'!V30</f>
        <v>20</v>
      </c>
      <c r="W24" s="300">
        <f>+'[1]TURIIN MSUT-21'!W30+'[1]TURIIN BUS MSUT-23'!W30+'[1]TURIIN KOLLEGE-17'!W30+'[1]TURIIN BUS KOLLEGE-6'!W30+'[1]TURIIN IH SUR-8'!W30</f>
        <v>3</v>
      </c>
      <c r="X24" s="300">
        <f>+'[1]TURIIN MSUT-21'!X30+'[1]TURIIN BUS MSUT-23'!X30+'[1]TURIIN KOLLEGE-17'!X30+'[1]TURIIN BUS KOLLEGE-6'!X30+'[1]TURIIN IH SUR-8'!X30</f>
        <v>43</v>
      </c>
      <c r="Y24" s="300">
        <f>+'[1]TURIIN MSUT-21'!Y30+'[1]TURIIN BUS MSUT-23'!Y30+'[1]TURIIN KOLLEGE-17'!Y30+'[1]TURIIN BUS KOLLEGE-6'!Y30+'[1]TURIIN IH SUR-8'!Y30</f>
        <v>17</v>
      </c>
      <c r="Z24" s="300">
        <f>+'[1]TURIIN MSUT-21'!Z30+'[1]TURIIN BUS MSUT-23'!Z30+'[1]TURIIN KOLLEGE-17'!Z30+'[1]TURIIN BUS KOLLEGE-6'!Z30+'[1]TURIIN IH SUR-8'!Z30</f>
        <v>2</v>
      </c>
      <c r="AA24" s="300">
        <f>+'[1]TURIIN MSUT-21'!AA30+'[1]TURIIN BUS MSUT-23'!AA30+'[1]TURIIN KOLLEGE-17'!AA30+'[1]TURIIN BUS KOLLEGE-6'!AA30+'[1]TURIIN IH SUR-8'!AA30</f>
        <v>1</v>
      </c>
      <c r="AB24" s="300">
        <f>+'[1]TURIIN MSUT-21'!AB30+'[1]TURIIN BUS MSUT-23'!AB30+'[1]TURIIN KOLLEGE-17'!AB30+'[1]TURIIN BUS KOLLEGE-6'!AB30+'[1]TURIIN IH SUR-8'!AB30</f>
        <v>3</v>
      </c>
      <c r="AC24" s="300">
        <f>+'[1]TURIIN MSUT-21'!AC30+'[1]TURIIN BUS MSUT-23'!AC30+'[1]TURIIN KOLLEGE-17'!AC30+'[1]TURIIN BUS KOLLEGE-6'!AC30+'[1]TURIIN IH SUR-8'!AC30</f>
        <v>3</v>
      </c>
      <c r="AD24" s="300">
        <f>+'[1]TURIIN MSUT-21'!AD30+'[1]TURIIN BUS MSUT-23'!AD30+'[1]TURIIN KOLLEGE-17'!AD30+'[1]TURIIN BUS KOLLEGE-6'!AD30+'[1]TURIIN IH SUR-8'!AD30</f>
        <v>42</v>
      </c>
      <c r="AE24" s="300">
        <f>+'[1]TURIIN MSUT-21'!AE30+'[1]TURIIN BUS MSUT-23'!AE30+'[1]TURIIN KOLLEGE-17'!AE30+'[1]TURIIN BUS KOLLEGE-6'!AE30+'[1]TURIIN IH SUR-8'!AE30</f>
        <v>28</v>
      </c>
    </row>
    <row r="25" spans="1:31" s="303" customFormat="1" ht="41.25" customHeight="1">
      <c r="A25" s="753" t="s">
        <v>768</v>
      </c>
      <c r="B25" s="754"/>
      <c r="C25" s="754"/>
      <c r="D25" s="754"/>
      <c r="E25" s="755"/>
      <c r="F25" s="301">
        <v>15</v>
      </c>
      <c r="G25" s="756">
        <f>SUM(G26:H30)</f>
        <v>26</v>
      </c>
      <c r="H25" s="757"/>
      <c r="I25" s="302">
        <f t="shared" ref="I25:O25" si="6">SUM(I26:I30)</f>
        <v>11</v>
      </c>
      <c r="J25" s="302">
        <f t="shared" si="6"/>
        <v>3</v>
      </c>
      <c r="K25" s="302">
        <f t="shared" si="6"/>
        <v>1</v>
      </c>
      <c r="L25" s="302">
        <f t="shared" si="6"/>
        <v>30</v>
      </c>
      <c r="M25" s="302">
        <f t="shared" si="6"/>
        <v>23</v>
      </c>
      <c r="N25" s="302">
        <f t="shared" si="6"/>
        <v>23</v>
      </c>
      <c r="O25" s="302">
        <f t="shared" si="6"/>
        <v>19</v>
      </c>
      <c r="P25" s="302">
        <f t="shared" si="1"/>
        <v>480</v>
      </c>
      <c r="Q25" s="302">
        <f t="shared" si="2"/>
        <v>305</v>
      </c>
      <c r="R25" s="302">
        <f t="shared" ref="R25:AE25" si="7">SUM(R26:R30)</f>
        <v>164</v>
      </c>
      <c r="S25" s="302">
        <f t="shared" si="7"/>
        <v>112</v>
      </c>
      <c r="T25" s="302">
        <f t="shared" si="7"/>
        <v>316</v>
      </c>
      <c r="U25" s="302">
        <f t="shared" si="7"/>
        <v>193</v>
      </c>
      <c r="V25" s="302">
        <f t="shared" si="7"/>
        <v>78</v>
      </c>
      <c r="W25" s="302">
        <f t="shared" si="7"/>
        <v>50</v>
      </c>
      <c r="X25" s="302">
        <f t="shared" si="7"/>
        <v>331</v>
      </c>
      <c r="Y25" s="302">
        <f t="shared" si="7"/>
        <v>211</v>
      </c>
      <c r="Z25" s="302">
        <f t="shared" si="7"/>
        <v>16</v>
      </c>
      <c r="AA25" s="302">
        <f t="shared" si="7"/>
        <v>13</v>
      </c>
      <c r="AB25" s="302">
        <f t="shared" si="7"/>
        <v>13</v>
      </c>
      <c r="AC25" s="302">
        <f t="shared" si="7"/>
        <v>13</v>
      </c>
      <c r="AD25" s="302">
        <f t="shared" si="7"/>
        <v>56</v>
      </c>
      <c r="AE25" s="302">
        <f t="shared" si="7"/>
        <v>38</v>
      </c>
    </row>
    <row r="26" spans="1:31" s="303" customFormat="1" ht="18" customHeight="1">
      <c r="A26" s="761" t="s">
        <v>769</v>
      </c>
      <c r="B26" s="762"/>
      <c r="C26" s="762"/>
      <c r="D26" s="762"/>
      <c r="E26" s="763"/>
      <c r="F26" s="301">
        <v>16</v>
      </c>
      <c r="G26" s="748">
        <f>+'[1]TURIIN MSUT-21'!G32:H32+'[1]TURIIN BUS MSUT-23'!G32:H32+'[1]TURIIN KOLLEGE-17'!G32:H32+'[1]TURIIN BUS KOLLEGE-6'!G32:H32+'[1]TURIIN IH SUR-8'!G32:H32</f>
        <v>9</v>
      </c>
      <c r="H26" s="750"/>
      <c r="I26" s="300">
        <f>+'[1]TURIIN MSUT-21'!I32+'[1]TURIIN BUS MSUT-23'!I32+'[1]TURIIN KOLLEGE-17'!I32+'[1]TURIIN BUS KOLLEGE-6'!I32+'[1]TURIIN IH SUR-8'!I32</f>
        <v>3</v>
      </c>
      <c r="J26" s="300">
        <f>+'[1]TURIIN MSUT-21'!J32+'[1]TURIIN BUS MSUT-23'!J32+'[1]TURIIN KOLLEGE-17'!J32+'[1]TURIIN BUS KOLLEGE-6'!J32+'[1]TURIIN IH SUR-8'!J32</f>
        <v>0</v>
      </c>
      <c r="K26" s="300">
        <f>+'[1]TURIIN MSUT-21'!K32+'[1]TURIIN BUS MSUT-23'!K32+'[1]TURIIN KOLLEGE-17'!K32+'[1]TURIIN BUS KOLLEGE-6'!K32+'[1]TURIIN IH SUR-8'!K32</f>
        <v>0</v>
      </c>
      <c r="L26" s="300">
        <f>+'[1]TURIIN MSUT-21'!L32+'[1]TURIIN BUS MSUT-23'!L32+'[1]TURIIN KOLLEGE-17'!L32+'[1]TURIIN BUS KOLLEGE-6'!L32+'[1]TURIIN IH SUR-8'!L32</f>
        <v>7</v>
      </c>
      <c r="M26" s="300">
        <f>+'[1]TURIIN MSUT-21'!M32+'[1]TURIIN BUS MSUT-23'!M32+'[1]TURIIN KOLLEGE-17'!M32+'[1]TURIIN BUS KOLLEGE-6'!M32+'[1]TURIIN IH SUR-8'!M32</f>
        <v>5</v>
      </c>
      <c r="N26" s="300">
        <f>+'[1]TURIIN MSUT-21'!N32+'[1]TURIIN BUS MSUT-23'!N32+'[1]TURIIN KOLLEGE-17'!N32+'[1]TURIIN BUS KOLLEGE-6'!N32+'[1]TURIIN IH SUR-8'!N32</f>
        <v>5</v>
      </c>
      <c r="O26" s="300">
        <f>+'[1]TURIIN MSUT-21'!O32+'[1]TURIIN BUS MSUT-23'!O32+'[1]TURIIN KOLLEGE-17'!O32+'[1]TURIIN BUS KOLLEGE-6'!O32+'[1]TURIIN IH SUR-8'!O32</f>
        <v>4</v>
      </c>
      <c r="P26" s="302">
        <f t="shared" si="1"/>
        <v>161</v>
      </c>
      <c r="Q26" s="302">
        <f t="shared" si="2"/>
        <v>97</v>
      </c>
      <c r="R26" s="300">
        <f>+'[1]TURIIN MSUT-21'!R32+'[1]TURIIN BUS MSUT-23'!R32+'[1]TURIIN KOLLEGE-17'!R32+'[1]TURIIN BUS KOLLEGE-6'!R32+'[1]TURIIN IH SUR-8'!R32</f>
        <v>61</v>
      </c>
      <c r="S26" s="300">
        <f>+'[1]TURIIN MSUT-21'!S32+'[1]TURIIN BUS MSUT-23'!S32+'[1]TURIIN KOLLEGE-17'!S32+'[1]TURIIN BUS KOLLEGE-6'!S32+'[1]TURIIN IH SUR-8'!S32</f>
        <v>41</v>
      </c>
      <c r="T26" s="300">
        <f>+'[1]TURIIN MSUT-21'!T32+'[1]TURIIN BUS MSUT-23'!T32+'[1]TURIIN KOLLEGE-17'!T32+'[1]TURIIN BUS KOLLEGE-6'!T32+'[1]TURIIN IH SUR-8'!T32</f>
        <v>100</v>
      </c>
      <c r="U26" s="300">
        <f>+'[1]TURIIN MSUT-21'!U32+'[1]TURIIN BUS MSUT-23'!U32+'[1]TURIIN KOLLEGE-17'!U32+'[1]TURIIN BUS KOLLEGE-6'!U32+'[1]TURIIN IH SUR-8'!U32</f>
        <v>56</v>
      </c>
      <c r="V26" s="300">
        <f>+'[1]TURIIN MSUT-21'!V32+'[1]TURIIN BUS MSUT-23'!V32+'[1]TURIIN KOLLEGE-17'!V32+'[1]TURIIN BUS KOLLEGE-6'!V32+'[1]TURIIN IH SUR-8'!V32</f>
        <v>17</v>
      </c>
      <c r="W26" s="300">
        <f>+'[1]TURIIN MSUT-21'!W32+'[1]TURIIN BUS MSUT-23'!W32+'[1]TURIIN KOLLEGE-17'!W32+'[1]TURIIN BUS KOLLEGE-6'!W32+'[1]TURIIN IH SUR-8'!W32</f>
        <v>13</v>
      </c>
      <c r="X26" s="300">
        <f>+'[1]TURIIN MSUT-21'!X32+'[1]TURIIN BUS MSUT-23'!X32+'[1]TURIIN KOLLEGE-17'!X32+'[1]TURIIN BUS KOLLEGE-6'!X32+'[1]TURIIN IH SUR-8'!X32</f>
        <v>110</v>
      </c>
      <c r="Y26" s="300">
        <f>+'[1]TURIIN MSUT-21'!Y32+'[1]TURIIN BUS MSUT-23'!Y32+'[1]TURIIN KOLLEGE-17'!Y32+'[1]TURIIN BUS KOLLEGE-6'!Y32+'[1]TURIIN IH SUR-8'!Y32</f>
        <v>70</v>
      </c>
      <c r="Z26" s="300">
        <f>+'[1]TURIIN MSUT-21'!Z32+'[1]TURIIN BUS MSUT-23'!Z32+'[1]TURIIN KOLLEGE-17'!Z32+'[1]TURIIN BUS KOLLEGE-6'!Z32+'[1]TURIIN IH SUR-8'!Z32</f>
        <v>5</v>
      </c>
      <c r="AA26" s="300">
        <f>+'[1]TURIIN MSUT-21'!AA32+'[1]TURIIN BUS MSUT-23'!AA32+'[1]TURIIN KOLLEGE-17'!AA32+'[1]TURIIN BUS KOLLEGE-6'!AA32+'[1]TURIIN IH SUR-8'!AA32</f>
        <v>4</v>
      </c>
      <c r="AB26" s="300">
        <f>+'[1]TURIIN MSUT-21'!AB32+'[1]TURIIN BUS MSUT-23'!AB32+'[1]TURIIN KOLLEGE-17'!AB32+'[1]TURIIN BUS KOLLEGE-6'!AB32+'[1]TURIIN IH SUR-8'!AB32</f>
        <v>3</v>
      </c>
      <c r="AC26" s="300">
        <f>+'[1]TURIIN MSUT-21'!AC32+'[1]TURIIN BUS MSUT-23'!AC32+'[1]TURIIN KOLLEGE-17'!AC32+'[1]TURIIN BUS KOLLEGE-6'!AC32+'[1]TURIIN IH SUR-8'!AC32</f>
        <v>3</v>
      </c>
      <c r="AD26" s="300">
        <f>+'[1]TURIIN MSUT-21'!AD32+'[1]TURIIN BUS MSUT-23'!AD32+'[1]TURIIN KOLLEGE-17'!AD32+'[1]TURIIN BUS KOLLEGE-6'!AD32+'[1]TURIIN IH SUR-8'!AD32</f>
        <v>38</v>
      </c>
      <c r="AE26" s="300">
        <f>+'[1]TURIIN MSUT-21'!AE32+'[1]TURIIN BUS MSUT-23'!AE32+'[1]TURIIN KOLLEGE-17'!AE32+'[1]TURIIN BUS KOLLEGE-6'!AE32+'[1]TURIIN IH SUR-8'!AE32</f>
        <v>27</v>
      </c>
    </row>
    <row r="27" spans="1:31" s="303" customFormat="1" ht="18" customHeight="1">
      <c r="A27" s="761" t="s">
        <v>770</v>
      </c>
      <c r="B27" s="762"/>
      <c r="C27" s="762"/>
      <c r="D27" s="762"/>
      <c r="E27" s="763"/>
      <c r="F27" s="301">
        <v>17</v>
      </c>
      <c r="G27" s="748">
        <f>+'[1]TURIIN MSUT-21'!G33:H33+'[1]TURIIN BUS MSUT-23'!G33:H33+'[1]TURIIN KOLLEGE-17'!G33:H33+'[1]TURIIN BUS KOLLEGE-6'!G33:H33+'[1]TURIIN IH SUR-8'!G33:H33</f>
        <v>7</v>
      </c>
      <c r="H27" s="750"/>
      <c r="I27" s="300">
        <f>+'[1]TURIIN MSUT-21'!I33+'[1]TURIIN BUS MSUT-23'!I33+'[1]TURIIN KOLLEGE-17'!I33+'[1]TURIIN BUS KOLLEGE-6'!I33+'[1]TURIIN IH SUR-8'!I33</f>
        <v>2</v>
      </c>
      <c r="J27" s="300">
        <f>+'[1]TURIIN MSUT-21'!J33+'[1]TURIIN BUS MSUT-23'!J33+'[1]TURIIN KOLLEGE-17'!J33+'[1]TURIIN BUS KOLLEGE-6'!J33+'[1]TURIIN IH SUR-8'!J33</f>
        <v>1</v>
      </c>
      <c r="K27" s="300">
        <f>+'[1]TURIIN MSUT-21'!K33+'[1]TURIIN BUS MSUT-23'!K33+'[1]TURIIN KOLLEGE-17'!K33+'[1]TURIIN BUS KOLLEGE-6'!K33+'[1]TURIIN IH SUR-8'!K33</f>
        <v>0</v>
      </c>
      <c r="L27" s="300">
        <f>+'[1]TURIIN MSUT-21'!L33+'[1]TURIIN BUS MSUT-23'!L33+'[1]TURIIN KOLLEGE-17'!L33+'[1]TURIIN BUS KOLLEGE-6'!L33+'[1]TURIIN IH SUR-8'!L33</f>
        <v>10</v>
      </c>
      <c r="M27" s="300">
        <f>+'[1]TURIIN MSUT-21'!M33+'[1]TURIIN BUS MSUT-23'!M33+'[1]TURIIN KOLLEGE-17'!M33+'[1]TURIIN BUS KOLLEGE-6'!M33+'[1]TURIIN IH SUR-8'!M33</f>
        <v>7</v>
      </c>
      <c r="N27" s="300">
        <f>+'[1]TURIIN MSUT-21'!N33+'[1]TURIIN BUS MSUT-23'!N33+'[1]TURIIN KOLLEGE-17'!N33+'[1]TURIIN BUS KOLLEGE-6'!N33+'[1]TURIIN IH SUR-8'!N33</f>
        <v>5</v>
      </c>
      <c r="O27" s="300">
        <f>+'[1]TURIIN MSUT-21'!O33+'[1]TURIIN BUS MSUT-23'!O33+'[1]TURIIN KOLLEGE-17'!O33+'[1]TURIIN BUS KOLLEGE-6'!O33+'[1]TURIIN IH SUR-8'!O33</f>
        <v>4</v>
      </c>
      <c r="P27" s="302">
        <f t="shared" si="1"/>
        <v>140</v>
      </c>
      <c r="Q27" s="302">
        <f t="shared" si="2"/>
        <v>84</v>
      </c>
      <c r="R27" s="300">
        <f>+'[1]TURIIN MSUT-21'!R33+'[1]TURIIN BUS MSUT-23'!R33+'[1]TURIIN KOLLEGE-17'!R33+'[1]TURIIN BUS KOLLEGE-6'!R33+'[1]TURIIN IH SUR-8'!R33</f>
        <v>43</v>
      </c>
      <c r="S27" s="300">
        <f>+'[1]TURIIN MSUT-21'!S33+'[1]TURIIN BUS MSUT-23'!S33+'[1]TURIIN KOLLEGE-17'!S33+'[1]TURIIN BUS KOLLEGE-6'!S33+'[1]TURIIN IH SUR-8'!S33</f>
        <v>30</v>
      </c>
      <c r="T27" s="300">
        <f>+'[1]TURIIN MSUT-21'!T33+'[1]TURIIN BUS MSUT-23'!T33+'[1]TURIIN KOLLEGE-17'!T33+'[1]TURIIN BUS KOLLEGE-6'!T33+'[1]TURIIN IH SUR-8'!T33</f>
        <v>97</v>
      </c>
      <c r="U27" s="300">
        <f>+'[1]TURIIN MSUT-21'!U33+'[1]TURIIN BUS MSUT-23'!U33+'[1]TURIIN KOLLEGE-17'!U33+'[1]TURIIN BUS KOLLEGE-6'!U33+'[1]TURIIN IH SUR-8'!U33</f>
        <v>54</v>
      </c>
      <c r="V27" s="300">
        <f>+'[1]TURIIN MSUT-21'!V33+'[1]TURIIN BUS MSUT-23'!V33+'[1]TURIIN KOLLEGE-17'!V33+'[1]TURIIN BUS KOLLEGE-6'!V33+'[1]TURIIN IH SUR-8'!V33</f>
        <v>20</v>
      </c>
      <c r="W27" s="300">
        <f>+'[1]TURIIN MSUT-21'!W33+'[1]TURIIN BUS MSUT-23'!W33+'[1]TURIIN KOLLEGE-17'!W33+'[1]TURIIN BUS KOLLEGE-6'!W33+'[1]TURIIN IH SUR-8'!W33</f>
        <v>16</v>
      </c>
      <c r="X27" s="300">
        <f>+'[1]TURIIN MSUT-21'!X33+'[1]TURIIN BUS MSUT-23'!X33+'[1]TURIIN KOLLEGE-17'!X33+'[1]TURIIN BUS KOLLEGE-6'!X33+'[1]TURIIN IH SUR-8'!X33</f>
        <v>109</v>
      </c>
      <c r="Y27" s="300">
        <f>+'[1]TURIIN MSUT-21'!Y33+'[1]TURIIN BUS MSUT-23'!Y33+'[1]TURIIN KOLLEGE-17'!Y33+'[1]TURIIN BUS KOLLEGE-6'!Y33+'[1]TURIIN IH SUR-8'!Y33</f>
        <v>65</v>
      </c>
      <c r="Z27" s="300">
        <f>+'[1]TURIIN MSUT-21'!Z33+'[1]TURIIN BUS MSUT-23'!Z33+'[1]TURIIN KOLLEGE-17'!Z33+'[1]TURIIN BUS KOLLEGE-6'!Z33+'[1]TURIIN IH SUR-8'!Z33</f>
        <v>5</v>
      </c>
      <c r="AA27" s="300">
        <f>+'[1]TURIIN MSUT-21'!AA33+'[1]TURIIN BUS MSUT-23'!AA33+'[1]TURIIN KOLLEGE-17'!AA33+'[1]TURIIN BUS KOLLEGE-6'!AA33+'[1]TURIIN IH SUR-8'!AA33</f>
        <v>5</v>
      </c>
      <c r="AB27" s="300">
        <f>+'[1]TURIIN MSUT-21'!AB33+'[1]TURIIN BUS MSUT-23'!AB33+'[1]TURIIN KOLLEGE-17'!AB33+'[1]TURIIN BUS KOLLEGE-6'!AB33+'[1]TURIIN IH SUR-8'!AB33</f>
        <v>6</v>
      </c>
      <c r="AC27" s="300">
        <f>+'[1]TURIIN MSUT-21'!AC33+'[1]TURIIN BUS MSUT-23'!AC33+'[1]TURIIN KOLLEGE-17'!AC33+'[1]TURIIN BUS KOLLEGE-6'!AC33+'[1]TURIIN IH SUR-8'!AC33</f>
        <v>6</v>
      </c>
      <c r="AD27" s="300">
        <f>+'[1]TURIIN MSUT-21'!AD33+'[1]TURIIN BUS MSUT-23'!AD33+'[1]TURIIN KOLLEGE-17'!AD33+'[1]TURIIN BUS KOLLEGE-6'!AD33+'[1]TURIIN IH SUR-8'!AD33</f>
        <v>7</v>
      </c>
      <c r="AE27" s="300">
        <f>+'[1]TURIIN MSUT-21'!AE33+'[1]TURIIN BUS MSUT-23'!AE33+'[1]TURIIN KOLLEGE-17'!AE33+'[1]TURIIN BUS KOLLEGE-6'!AE33+'[1]TURIIN IH SUR-8'!AE33</f>
        <v>3</v>
      </c>
    </row>
    <row r="28" spans="1:31" s="303" customFormat="1" ht="18" customHeight="1">
      <c r="A28" s="761" t="s">
        <v>771</v>
      </c>
      <c r="B28" s="762"/>
      <c r="C28" s="762"/>
      <c r="D28" s="762"/>
      <c r="E28" s="763"/>
      <c r="F28" s="301">
        <v>18</v>
      </c>
      <c r="G28" s="748">
        <f>+'[1]TURIIN MSUT-21'!G34:H34+'[1]TURIIN BUS MSUT-23'!G34:H34+'[1]TURIIN KOLLEGE-17'!G34:H34+'[1]TURIIN BUS KOLLEGE-6'!G34:H34+'[1]TURIIN IH SUR-8'!G34:H34</f>
        <v>6</v>
      </c>
      <c r="H28" s="750"/>
      <c r="I28" s="300">
        <f>+'[1]TURIIN MSUT-21'!I34+'[1]TURIIN BUS MSUT-23'!I34+'[1]TURIIN KOLLEGE-17'!I34+'[1]TURIIN BUS KOLLEGE-6'!I34+'[1]TURIIN IH SUR-8'!I34</f>
        <v>5</v>
      </c>
      <c r="J28" s="300">
        <f>+'[1]TURIIN MSUT-21'!J34+'[1]TURIIN BUS MSUT-23'!J34+'[1]TURIIN KOLLEGE-17'!J34+'[1]TURIIN BUS KOLLEGE-6'!J34+'[1]TURIIN IH SUR-8'!J34</f>
        <v>0</v>
      </c>
      <c r="K28" s="300">
        <f>+'[1]TURIIN MSUT-21'!K34+'[1]TURIIN BUS MSUT-23'!K34+'[1]TURIIN KOLLEGE-17'!K34+'[1]TURIIN BUS KOLLEGE-6'!K34+'[1]TURIIN IH SUR-8'!K34</f>
        <v>0</v>
      </c>
      <c r="L28" s="300">
        <f>+'[1]TURIIN MSUT-21'!L34+'[1]TURIIN BUS MSUT-23'!L34+'[1]TURIIN KOLLEGE-17'!L34+'[1]TURIIN BUS KOLLEGE-6'!L34+'[1]TURIIN IH SUR-8'!L34</f>
        <v>4</v>
      </c>
      <c r="M28" s="300">
        <f>+'[1]TURIIN MSUT-21'!M34+'[1]TURIIN BUS MSUT-23'!M34+'[1]TURIIN KOLLEGE-17'!M34+'[1]TURIIN BUS KOLLEGE-6'!M34+'[1]TURIIN IH SUR-8'!M34</f>
        <v>3</v>
      </c>
      <c r="N28" s="300">
        <f>+'[1]TURIIN MSUT-21'!N34+'[1]TURIIN BUS MSUT-23'!N34+'[1]TURIIN KOLLEGE-17'!N34+'[1]TURIIN BUS KOLLEGE-6'!N34+'[1]TURIIN IH SUR-8'!N34</f>
        <v>5</v>
      </c>
      <c r="O28" s="300">
        <f>+'[1]TURIIN MSUT-21'!O34+'[1]TURIIN BUS MSUT-23'!O34+'[1]TURIIN KOLLEGE-17'!O34+'[1]TURIIN BUS KOLLEGE-6'!O34+'[1]TURIIN IH SUR-8'!O34</f>
        <v>5</v>
      </c>
      <c r="P28" s="302">
        <f t="shared" si="1"/>
        <v>94</v>
      </c>
      <c r="Q28" s="302">
        <f t="shared" si="2"/>
        <v>63</v>
      </c>
      <c r="R28" s="300">
        <f>+'[1]TURIIN MSUT-21'!R34+'[1]TURIIN BUS MSUT-23'!R34+'[1]TURIIN KOLLEGE-17'!R34+'[1]TURIIN BUS KOLLEGE-6'!R34+'[1]TURIIN IH SUR-8'!R34</f>
        <v>33</v>
      </c>
      <c r="S28" s="300">
        <f>+'[1]TURIIN MSUT-21'!S34+'[1]TURIIN BUS MSUT-23'!S34+'[1]TURIIN KOLLEGE-17'!S34+'[1]TURIIN BUS KOLLEGE-6'!S34+'[1]TURIIN IH SUR-8'!S34</f>
        <v>23</v>
      </c>
      <c r="T28" s="300">
        <f>+'[1]TURIIN MSUT-21'!T34+'[1]TURIIN BUS MSUT-23'!T34+'[1]TURIIN KOLLEGE-17'!T34+'[1]TURIIN BUS KOLLEGE-6'!T34+'[1]TURIIN IH SUR-8'!T34</f>
        <v>61</v>
      </c>
      <c r="U28" s="300">
        <f>+'[1]TURIIN MSUT-21'!U34+'[1]TURIIN BUS MSUT-23'!U34+'[1]TURIIN KOLLEGE-17'!U34+'[1]TURIIN BUS KOLLEGE-6'!U34+'[1]TURIIN IH SUR-8'!U34</f>
        <v>40</v>
      </c>
      <c r="V28" s="300">
        <f>+'[1]TURIIN MSUT-21'!V34+'[1]TURIIN BUS MSUT-23'!V34+'[1]TURIIN KOLLEGE-17'!V34+'[1]TURIIN BUS KOLLEGE-6'!V34+'[1]TURIIN IH SUR-8'!V34</f>
        <v>23</v>
      </c>
      <c r="W28" s="300">
        <f>+'[1]TURIIN MSUT-21'!W34+'[1]TURIIN BUS MSUT-23'!W34+'[1]TURIIN KOLLEGE-17'!W34+'[1]TURIIN BUS KOLLEGE-6'!W34+'[1]TURIIN IH SUR-8'!W34</f>
        <v>11</v>
      </c>
      <c r="X28" s="300">
        <f>+'[1]TURIIN MSUT-21'!X34+'[1]TURIIN BUS MSUT-23'!X34+'[1]TURIIN KOLLEGE-17'!X34+'[1]TURIIN BUS KOLLEGE-6'!X34+'[1]TURIIN IH SUR-8'!X34</f>
        <v>61</v>
      </c>
      <c r="Y28" s="300">
        <f>+'[1]TURIIN MSUT-21'!Y34+'[1]TURIIN BUS MSUT-23'!Y34+'[1]TURIIN KOLLEGE-17'!Y34+'[1]TURIIN BUS KOLLEGE-6'!Y34+'[1]TURIIN IH SUR-8'!Y34</f>
        <v>41</v>
      </c>
      <c r="Z28" s="300">
        <f>+'[1]TURIIN MSUT-21'!Z34+'[1]TURIIN BUS MSUT-23'!Z34+'[1]TURIIN KOLLEGE-17'!Z34+'[1]TURIIN BUS KOLLEGE-6'!Z34+'[1]TURIIN IH SUR-8'!Z34</f>
        <v>4</v>
      </c>
      <c r="AA28" s="300">
        <f>+'[1]TURIIN MSUT-21'!AA34+'[1]TURIIN BUS MSUT-23'!AA34+'[1]TURIIN KOLLEGE-17'!AA34+'[1]TURIIN BUS KOLLEGE-6'!AA34+'[1]TURIIN IH SUR-8'!AA34</f>
        <v>3</v>
      </c>
      <c r="AB28" s="300">
        <f>+'[1]TURIIN MSUT-21'!AB34+'[1]TURIIN BUS MSUT-23'!AB34+'[1]TURIIN KOLLEGE-17'!AB34+'[1]TURIIN BUS KOLLEGE-6'!AB34+'[1]TURIIN IH SUR-8'!AB34</f>
        <v>3</v>
      </c>
      <c r="AC28" s="300">
        <f>+'[1]TURIIN MSUT-21'!AC34+'[1]TURIIN BUS MSUT-23'!AC34+'[1]TURIIN KOLLEGE-17'!AC34+'[1]TURIIN BUS KOLLEGE-6'!AC34+'[1]TURIIN IH SUR-8'!AC34</f>
        <v>3</v>
      </c>
      <c r="AD28" s="300">
        <f>+'[1]TURIIN MSUT-21'!AD34+'[1]TURIIN BUS MSUT-23'!AD34+'[1]TURIIN KOLLEGE-17'!AD34+'[1]TURIIN BUS KOLLEGE-6'!AD34+'[1]TURIIN IH SUR-8'!AD34</f>
        <v>2</v>
      </c>
      <c r="AE28" s="300">
        <f>+'[1]TURIIN MSUT-21'!AE34+'[1]TURIIN BUS MSUT-23'!AE34+'[1]TURIIN KOLLEGE-17'!AE34+'[1]TURIIN BUS KOLLEGE-6'!AE34+'[1]TURIIN IH SUR-8'!AE34</f>
        <v>1</v>
      </c>
    </row>
    <row r="29" spans="1:31" s="303" customFormat="1" ht="18" customHeight="1">
      <c r="A29" s="761" t="s">
        <v>772</v>
      </c>
      <c r="B29" s="762"/>
      <c r="C29" s="762"/>
      <c r="D29" s="762"/>
      <c r="E29" s="763"/>
      <c r="F29" s="301">
        <v>19</v>
      </c>
      <c r="G29" s="748">
        <f>+'[1]TURIIN MSUT-21'!G35:H35+'[1]TURIIN BUS MSUT-23'!G35:H35+'[1]TURIIN KOLLEGE-17'!G35:H35+'[1]TURIIN BUS KOLLEGE-6'!G35:H35+'[1]TURIIN IH SUR-8'!G35:H35</f>
        <v>1</v>
      </c>
      <c r="H29" s="750"/>
      <c r="I29" s="300">
        <f>+'[1]TURIIN MSUT-21'!I35+'[1]TURIIN BUS MSUT-23'!I35+'[1]TURIIN KOLLEGE-17'!I35+'[1]TURIIN BUS KOLLEGE-6'!I35+'[1]TURIIN IH SUR-8'!I35</f>
        <v>1</v>
      </c>
      <c r="J29" s="300">
        <f>+'[1]TURIIN MSUT-21'!J35+'[1]TURIIN BUS MSUT-23'!J35+'[1]TURIIN KOLLEGE-17'!J35+'[1]TURIIN BUS KOLLEGE-6'!J35+'[1]TURIIN IH SUR-8'!J35</f>
        <v>2</v>
      </c>
      <c r="K29" s="300">
        <f>+'[1]TURIIN MSUT-21'!K35+'[1]TURIIN BUS MSUT-23'!K35+'[1]TURIIN KOLLEGE-17'!K35+'[1]TURIIN BUS KOLLEGE-6'!K35+'[1]TURIIN IH SUR-8'!K35</f>
        <v>1</v>
      </c>
      <c r="L29" s="300">
        <f>+'[1]TURIIN MSUT-21'!L35+'[1]TURIIN BUS MSUT-23'!L35+'[1]TURIIN KOLLEGE-17'!L35+'[1]TURIIN BUS KOLLEGE-6'!L35+'[1]TURIIN IH SUR-8'!L35</f>
        <v>7</v>
      </c>
      <c r="M29" s="300">
        <f>+'[1]TURIIN MSUT-21'!M35+'[1]TURIIN BUS MSUT-23'!M35+'[1]TURIIN KOLLEGE-17'!M35+'[1]TURIIN BUS KOLLEGE-6'!M35+'[1]TURIIN IH SUR-8'!M35</f>
        <v>6</v>
      </c>
      <c r="N29" s="300">
        <f>+'[1]TURIIN MSUT-21'!N35+'[1]TURIIN BUS MSUT-23'!N35+'[1]TURIIN KOLLEGE-17'!N35+'[1]TURIIN BUS KOLLEGE-6'!N35+'[1]TURIIN IH SUR-8'!N35</f>
        <v>7</v>
      </c>
      <c r="O29" s="300">
        <f>+'[1]TURIIN MSUT-21'!O35+'[1]TURIIN BUS MSUT-23'!O35+'[1]TURIIN KOLLEGE-17'!O35+'[1]TURIIN BUS KOLLEGE-6'!O35+'[1]TURIIN IH SUR-8'!O35</f>
        <v>5</v>
      </c>
      <c r="P29" s="302">
        <f t="shared" si="1"/>
        <v>59</v>
      </c>
      <c r="Q29" s="302">
        <f t="shared" si="2"/>
        <v>45</v>
      </c>
      <c r="R29" s="300">
        <f>+'[1]TURIIN MSUT-21'!R35+'[1]TURIIN BUS MSUT-23'!R35+'[1]TURIIN KOLLEGE-17'!R35+'[1]TURIIN BUS KOLLEGE-6'!R35+'[1]TURIIN IH SUR-8'!R35</f>
        <v>21</v>
      </c>
      <c r="S29" s="300">
        <f>+'[1]TURIIN MSUT-21'!S35+'[1]TURIIN BUS MSUT-23'!S35+'[1]TURIIN KOLLEGE-17'!S35+'[1]TURIIN BUS KOLLEGE-6'!S35+'[1]TURIIN IH SUR-8'!S35</f>
        <v>15</v>
      </c>
      <c r="T29" s="300">
        <f>+'[1]TURIIN MSUT-21'!T35+'[1]TURIIN BUS MSUT-23'!T35+'[1]TURIIN KOLLEGE-17'!T35+'[1]TURIIN BUS KOLLEGE-6'!T35+'[1]TURIIN IH SUR-8'!T35</f>
        <v>38</v>
      </c>
      <c r="U29" s="300">
        <f>+'[1]TURIIN MSUT-21'!U35+'[1]TURIIN BUS MSUT-23'!U35+'[1]TURIIN KOLLEGE-17'!U35+'[1]TURIIN BUS KOLLEGE-6'!U35+'[1]TURIIN IH SUR-8'!U35</f>
        <v>30</v>
      </c>
      <c r="V29" s="300">
        <f>+'[1]TURIIN MSUT-21'!V35+'[1]TURIIN BUS MSUT-23'!V35+'[1]TURIIN KOLLEGE-17'!V35+'[1]TURIIN BUS KOLLEGE-6'!V35+'[1]TURIIN IH SUR-8'!V35</f>
        <v>11</v>
      </c>
      <c r="W29" s="300">
        <f>+'[1]TURIIN MSUT-21'!W35+'[1]TURIIN BUS MSUT-23'!W35+'[1]TURIIN KOLLEGE-17'!W35+'[1]TURIIN BUS KOLLEGE-6'!W35+'[1]TURIIN IH SUR-8'!W35</f>
        <v>9</v>
      </c>
      <c r="X29" s="300">
        <f>+'[1]TURIIN MSUT-21'!X35+'[1]TURIIN BUS MSUT-23'!X35+'[1]TURIIN KOLLEGE-17'!X35+'[1]TURIIN BUS KOLLEGE-6'!X35+'[1]TURIIN IH SUR-8'!X35</f>
        <v>34</v>
      </c>
      <c r="Y29" s="300">
        <f>+'[1]TURIIN MSUT-21'!Y35+'[1]TURIIN BUS MSUT-23'!Y35+'[1]TURIIN KOLLEGE-17'!Y35+'[1]TURIIN BUS KOLLEGE-6'!Y35+'[1]TURIIN IH SUR-8'!Y35</f>
        <v>25</v>
      </c>
      <c r="Z29" s="300">
        <f>+'[1]TURIIN MSUT-21'!Z35+'[1]TURIIN BUS MSUT-23'!Z35+'[1]TURIIN KOLLEGE-17'!Z35+'[1]TURIIN BUS KOLLEGE-6'!Z35+'[1]TURIIN IH SUR-8'!Z35</f>
        <v>0</v>
      </c>
      <c r="AA29" s="300">
        <f>+'[1]TURIIN MSUT-21'!AA35+'[1]TURIIN BUS MSUT-23'!AA35+'[1]TURIIN KOLLEGE-17'!AA35+'[1]TURIIN BUS KOLLEGE-6'!AA35+'[1]TURIIN IH SUR-8'!AA35</f>
        <v>0</v>
      </c>
      <c r="AB29" s="300">
        <f>+'[1]TURIIN MSUT-21'!AB35+'[1]TURIIN BUS MSUT-23'!AB35+'[1]TURIIN KOLLEGE-17'!AB35+'[1]TURIIN BUS KOLLEGE-6'!AB35+'[1]TURIIN IH SUR-8'!AB35</f>
        <v>0</v>
      </c>
      <c r="AC29" s="300">
        <f>+'[1]TURIIN MSUT-21'!AC35+'[1]TURIIN BUS MSUT-23'!AC35+'[1]TURIIN KOLLEGE-17'!AC35+'[1]TURIIN BUS KOLLEGE-6'!AC35+'[1]TURIIN IH SUR-8'!AC35</f>
        <v>0</v>
      </c>
      <c r="AD29" s="300">
        <f>+'[1]TURIIN MSUT-21'!AD35+'[1]TURIIN BUS MSUT-23'!AD35+'[1]TURIIN KOLLEGE-17'!AD35+'[1]TURIIN BUS KOLLEGE-6'!AD35+'[1]TURIIN IH SUR-8'!AD35</f>
        <v>1</v>
      </c>
      <c r="AE29" s="300">
        <f>+'[1]TURIIN MSUT-21'!AE35+'[1]TURIIN BUS MSUT-23'!AE35+'[1]TURIIN KOLLEGE-17'!AE35+'[1]TURIIN BUS KOLLEGE-6'!AE35+'[1]TURIIN IH SUR-8'!AE35</f>
        <v>1</v>
      </c>
    </row>
    <row r="30" spans="1:31" s="303" customFormat="1" ht="18" customHeight="1">
      <c r="A30" s="761" t="s">
        <v>773</v>
      </c>
      <c r="B30" s="762"/>
      <c r="C30" s="762"/>
      <c r="D30" s="762"/>
      <c r="E30" s="763"/>
      <c r="F30" s="301">
        <v>20</v>
      </c>
      <c r="G30" s="748">
        <f>+'[1]TURIIN MSUT-21'!G36:H36+'[1]TURIIN BUS MSUT-23'!G36:H36+'[1]TURIIN KOLLEGE-17'!G36:H36+'[1]TURIIN BUS KOLLEGE-6'!G36:H36+'[1]TURIIN IH SUR-8'!G36:H36</f>
        <v>3</v>
      </c>
      <c r="H30" s="750"/>
      <c r="I30" s="300">
        <f>+'[1]TURIIN MSUT-21'!I36+'[1]TURIIN BUS MSUT-23'!I36+'[1]TURIIN KOLLEGE-17'!I36+'[1]TURIIN BUS KOLLEGE-6'!I36+'[1]TURIIN IH SUR-8'!I36</f>
        <v>0</v>
      </c>
      <c r="J30" s="300">
        <f>+'[1]TURIIN MSUT-21'!J36+'[1]TURIIN BUS MSUT-23'!J36+'[1]TURIIN KOLLEGE-17'!J36+'[1]TURIIN BUS KOLLEGE-6'!J36+'[1]TURIIN IH SUR-8'!J36</f>
        <v>0</v>
      </c>
      <c r="K30" s="300">
        <f>+'[1]TURIIN MSUT-21'!K36+'[1]TURIIN BUS MSUT-23'!K36+'[1]TURIIN KOLLEGE-17'!K36+'[1]TURIIN BUS KOLLEGE-6'!K36+'[1]TURIIN IH SUR-8'!K36</f>
        <v>0</v>
      </c>
      <c r="L30" s="300">
        <f>+'[1]TURIIN MSUT-21'!L36+'[1]TURIIN BUS MSUT-23'!L36+'[1]TURIIN KOLLEGE-17'!L36+'[1]TURIIN BUS KOLLEGE-6'!L36+'[1]TURIIN IH SUR-8'!L36</f>
        <v>2</v>
      </c>
      <c r="M30" s="300">
        <f>+'[1]TURIIN MSUT-21'!M36+'[1]TURIIN BUS MSUT-23'!M36+'[1]TURIIN KOLLEGE-17'!M36+'[1]TURIIN BUS KOLLEGE-6'!M36+'[1]TURIIN IH SUR-8'!M36</f>
        <v>2</v>
      </c>
      <c r="N30" s="300">
        <f>+'[1]TURIIN MSUT-21'!N36+'[1]TURIIN BUS MSUT-23'!N36+'[1]TURIIN KOLLEGE-17'!N36+'[1]TURIIN BUS KOLLEGE-6'!N36+'[1]TURIIN IH SUR-8'!N36</f>
        <v>1</v>
      </c>
      <c r="O30" s="300">
        <f>+'[1]TURIIN MSUT-21'!O36+'[1]TURIIN BUS MSUT-23'!O36+'[1]TURIIN KOLLEGE-17'!O36+'[1]TURIIN BUS KOLLEGE-6'!O36+'[1]TURIIN IH SUR-8'!O36</f>
        <v>1</v>
      </c>
      <c r="P30" s="302">
        <f t="shared" si="1"/>
        <v>26</v>
      </c>
      <c r="Q30" s="302">
        <f t="shared" si="2"/>
        <v>16</v>
      </c>
      <c r="R30" s="300">
        <f>+'[1]TURIIN MSUT-21'!R36+'[1]TURIIN BUS MSUT-23'!R36+'[1]TURIIN KOLLEGE-17'!R36+'[1]TURIIN BUS KOLLEGE-6'!R36+'[1]TURIIN IH SUR-8'!R36</f>
        <v>6</v>
      </c>
      <c r="S30" s="300">
        <f>+'[1]TURIIN MSUT-21'!S36+'[1]TURIIN BUS MSUT-23'!S36+'[1]TURIIN KOLLEGE-17'!S36+'[1]TURIIN BUS KOLLEGE-6'!S36+'[1]TURIIN IH SUR-8'!S36</f>
        <v>3</v>
      </c>
      <c r="T30" s="300">
        <f>+'[1]TURIIN MSUT-21'!T36+'[1]TURIIN BUS MSUT-23'!T36+'[1]TURIIN KOLLEGE-17'!T36+'[1]TURIIN BUS KOLLEGE-6'!T36+'[1]TURIIN IH SUR-8'!T36</f>
        <v>20</v>
      </c>
      <c r="U30" s="300">
        <f>+'[1]TURIIN MSUT-21'!U36+'[1]TURIIN BUS MSUT-23'!U36+'[1]TURIIN KOLLEGE-17'!U36+'[1]TURIIN BUS KOLLEGE-6'!U36+'[1]TURIIN IH SUR-8'!U36</f>
        <v>13</v>
      </c>
      <c r="V30" s="300">
        <f>+'[1]TURIIN MSUT-21'!V36+'[1]TURIIN BUS MSUT-23'!V36+'[1]TURIIN KOLLEGE-17'!V36+'[1]TURIIN BUS KOLLEGE-6'!V36+'[1]TURIIN IH SUR-8'!V36</f>
        <v>7</v>
      </c>
      <c r="W30" s="300">
        <f>+'[1]TURIIN MSUT-21'!W36+'[1]TURIIN BUS MSUT-23'!W36+'[1]TURIIN KOLLEGE-17'!W36+'[1]TURIIN BUS KOLLEGE-6'!W36+'[1]TURIIN IH SUR-8'!W36</f>
        <v>1</v>
      </c>
      <c r="X30" s="300">
        <f>+'[1]TURIIN MSUT-21'!X36+'[1]TURIIN BUS MSUT-23'!X36+'[1]TURIIN KOLLEGE-17'!X36+'[1]TURIIN BUS KOLLEGE-6'!X36+'[1]TURIIN IH SUR-8'!X36</f>
        <v>17</v>
      </c>
      <c r="Y30" s="300">
        <f>+'[1]TURIIN MSUT-21'!Y36+'[1]TURIIN BUS MSUT-23'!Y36+'[1]TURIIN KOLLEGE-17'!Y36+'[1]TURIIN BUS KOLLEGE-6'!Y36+'[1]TURIIN IH SUR-8'!Y36</f>
        <v>10</v>
      </c>
      <c r="Z30" s="300">
        <f>+'[1]TURIIN MSUT-21'!Z36+'[1]TURIIN BUS MSUT-23'!Z36+'[1]TURIIN KOLLEGE-17'!Z36+'[1]TURIIN BUS KOLLEGE-6'!Z36+'[1]TURIIN IH SUR-8'!Z36</f>
        <v>2</v>
      </c>
      <c r="AA30" s="300">
        <f>+'[1]TURIIN MSUT-21'!AA36+'[1]TURIIN BUS MSUT-23'!AA36+'[1]TURIIN KOLLEGE-17'!AA36+'[1]TURIIN BUS KOLLEGE-6'!AA36+'[1]TURIIN IH SUR-8'!AA36</f>
        <v>1</v>
      </c>
      <c r="AB30" s="300">
        <f>+'[1]TURIIN MSUT-21'!AB36+'[1]TURIIN BUS MSUT-23'!AB36+'[1]TURIIN KOLLEGE-17'!AB36+'[1]TURIIN BUS KOLLEGE-6'!AB36+'[1]TURIIN IH SUR-8'!AB36</f>
        <v>1</v>
      </c>
      <c r="AC30" s="300">
        <f>+'[1]TURIIN MSUT-21'!AC36+'[1]TURIIN BUS MSUT-23'!AC36+'[1]TURIIN KOLLEGE-17'!AC36+'[1]TURIIN BUS KOLLEGE-6'!AC36+'[1]TURIIN IH SUR-8'!AC36</f>
        <v>1</v>
      </c>
      <c r="AD30" s="300">
        <f>+'[1]TURIIN MSUT-21'!AD36+'[1]TURIIN BUS MSUT-23'!AD36+'[1]TURIIN KOLLEGE-17'!AD36+'[1]TURIIN BUS KOLLEGE-6'!AD36+'[1]TURIIN IH SUR-8'!AD36</f>
        <v>8</v>
      </c>
      <c r="AE30" s="300">
        <f>+'[1]TURIIN MSUT-21'!AE36+'[1]TURIIN BUS MSUT-23'!AE36+'[1]TURIIN KOLLEGE-17'!AE36+'[1]TURIIN BUS KOLLEGE-6'!AE36+'[1]TURIIN IH SUR-8'!AE36</f>
        <v>6</v>
      </c>
    </row>
    <row r="31" spans="1:31" s="303" customFormat="1" ht="28.5" customHeight="1">
      <c r="A31" s="753" t="s">
        <v>774</v>
      </c>
      <c r="B31" s="754"/>
      <c r="C31" s="754"/>
      <c r="D31" s="754"/>
      <c r="E31" s="755"/>
      <c r="F31" s="301">
        <v>21</v>
      </c>
      <c r="G31" s="756">
        <f>SUM(G32:H36)</f>
        <v>75</v>
      </c>
      <c r="H31" s="757"/>
      <c r="I31" s="302">
        <f t="shared" ref="I31:O31" si="8">SUM(I32:I36)</f>
        <v>30</v>
      </c>
      <c r="J31" s="302">
        <f t="shared" si="8"/>
        <v>19</v>
      </c>
      <c r="K31" s="302">
        <f t="shared" si="8"/>
        <v>11</v>
      </c>
      <c r="L31" s="302">
        <f t="shared" si="8"/>
        <v>73</v>
      </c>
      <c r="M31" s="302">
        <f t="shared" si="8"/>
        <v>50</v>
      </c>
      <c r="N31" s="302">
        <f t="shared" si="8"/>
        <v>84</v>
      </c>
      <c r="O31" s="302">
        <f t="shared" si="8"/>
        <v>63</v>
      </c>
      <c r="P31" s="302">
        <f t="shared" si="1"/>
        <v>2242</v>
      </c>
      <c r="Q31" s="302">
        <f t="shared" si="2"/>
        <v>1433</v>
      </c>
      <c r="R31" s="302">
        <f t="shared" ref="R31:AE31" si="9">SUM(R32:R36)</f>
        <v>742</v>
      </c>
      <c r="S31" s="302">
        <f t="shared" si="9"/>
        <v>588</v>
      </c>
      <c r="T31" s="302">
        <f t="shared" si="9"/>
        <v>1500</v>
      </c>
      <c r="U31" s="302">
        <f t="shared" si="9"/>
        <v>845</v>
      </c>
      <c r="V31" s="302">
        <f t="shared" si="9"/>
        <v>485</v>
      </c>
      <c r="W31" s="302">
        <f t="shared" si="9"/>
        <v>308</v>
      </c>
      <c r="X31" s="302">
        <f t="shared" si="9"/>
        <v>1809</v>
      </c>
      <c r="Y31" s="302">
        <f t="shared" si="9"/>
        <v>1144</v>
      </c>
      <c r="Z31" s="302">
        <f t="shared" si="9"/>
        <v>104</v>
      </c>
      <c r="AA31" s="302">
        <f t="shared" si="9"/>
        <v>73</v>
      </c>
      <c r="AB31" s="302">
        <f t="shared" si="9"/>
        <v>69</v>
      </c>
      <c r="AC31" s="302">
        <f t="shared" si="9"/>
        <v>66</v>
      </c>
      <c r="AD31" s="302">
        <f t="shared" si="9"/>
        <v>197</v>
      </c>
      <c r="AE31" s="302">
        <f t="shared" si="9"/>
        <v>136</v>
      </c>
    </row>
    <row r="32" spans="1:31" s="303" customFormat="1" ht="18" customHeight="1">
      <c r="A32" s="758" t="s">
        <v>197</v>
      </c>
      <c r="B32" s="759"/>
      <c r="C32" s="759"/>
      <c r="D32" s="759"/>
      <c r="E32" s="760"/>
      <c r="F32" s="301">
        <v>22</v>
      </c>
      <c r="G32" s="748">
        <f>+'[1]TURIIN MSUT-21'!G38:H38+'[1]TURIIN BUS MSUT-23'!G38:H38+'[1]TURIIN KOLLEGE-17'!G38:H38+'[1]TURIIN BUS KOLLEGE-6'!G38:H38+'[1]TURIIN IH SUR-8'!G38:H38</f>
        <v>9</v>
      </c>
      <c r="H32" s="750"/>
      <c r="I32" s="300">
        <f>+'[1]TURIIN MSUT-21'!I38+'[1]TURIIN BUS MSUT-23'!I38+'[1]TURIIN KOLLEGE-17'!I38+'[1]TURIIN BUS KOLLEGE-6'!I38+'[1]TURIIN IH SUR-8'!I38</f>
        <v>5</v>
      </c>
      <c r="J32" s="300">
        <f>+'[1]TURIIN MSUT-21'!J38+'[1]TURIIN BUS MSUT-23'!J38+'[1]TURIIN KOLLEGE-17'!J38+'[1]TURIIN BUS KOLLEGE-6'!J38+'[1]TURIIN IH SUR-8'!J38</f>
        <v>2</v>
      </c>
      <c r="K32" s="300">
        <f>+'[1]TURIIN MSUT-21'!K38+'[1]TURIIN BUS MSUT-23'!K38+'[1]TURIIN KOLLEGE-17'!K38+'[1]TURIIN BUS KOLLEGE-6'!K38+'[1]TURIIN IH SUR-8'!K38</f>
        <v>1</v>
      </c>
      <c r="L32" s="300">
        <f>+'[1]TURIIN MSUT-21'!L38+'[1]TURIIN BUS MSUT-23'!L38+'[1]TURIIN KOLLEGE-17'!L38+'[1]TURIIN BUS KOLLEGE-6'!L38+'[1]TURIIN IH SUR-8'!L38</f>
        <v>3</v>
      </c>
      <c r="M32" s="300">
        <f>+'[1]TURIIN MSUT-21'!M38+'[1]TURIIN BUS MSUT-23'!M38+'[1]TURIIN KOLLEGE-17'!M38+'[1]TURIIN BUS KOLLEGE-6'!M38+'[1]TURIIN IH SUR-8'!M38</f>
        <v>2</v>
      </c>
      <c r="N32" s="300">
        <f>+'[1]TURIIN MSUT-21'!N38+'[1]TURIIN BUS MSUT-23'!N38+'[1]TURIIN KOLLEGE-17'!N38+'[1]TURIIN BUS KOLLEGE-6'!N38+'[1]TURIIN IH SUR-8'!N38</f>
        <v>1</v>
      </c>
      <c r="O32" s="300">
        <f>+'[1]TURIIN MSUT-21'!O38+'[1]TURIIN BUS MSUT-23'!O38+'[1]TURIIN KOLLEGE-17'!O38+'[1]TURIIN BUS KOLLEGE-6'!O38+'[1]TURIIN IH SUR-8'!O38</f>
        <v>1</v>
      </c>
      <c r="P32" s="302">
        <f t="shared" si="1"/>
        <v>12</v>
      </c>
      <c r="Q32" s="302">
        <f t="shared" si="2"/>
        <v>5</v>
      </c>
      <c r="R32" s="300">
        <f>+'[1]TURIIN MSUT-21'!R38+'[1]TURIIN BUS MSUT-23'!R38+'[1]TURIIN KOLLEGE-17'!R38+'[1]TURIIN BUS KOLLEGE-6'!R38+'[1]TURIIN IH SUR-8'!R38</f>
        <v>2</v>
      </c>
      <c r="S32" s="300">
        <f>+'[1]TURIIN MSUT-21'!S38+'[1]TURIIN BUS MSUT-23'!S38+'[1]TURIIN KOLLEGE-17'!S38+'[1]TURIIN BUS KOLLEGE-6'!S38+'[1]TURIIN IH SUR-8'!S38</f>
        <v>2</v>
      </c>
      <c r="T32" s="300">
        <f>+'[1]TURIIN MSUT-21'!T38+'[1]TURIIN BUS MSUT-23'!T38+'[1]TURIIN KOLLEGE-17'!T38+'[1]TURIIN BUS KOLLEGE-6'!T38+'[1]TURIIN IH SUR-8'!T38</f>
        <v>10</v>
      </c>
      <c r="U32" s="300">
        <f>+'[1]TURIIN MSUT-21'!U38+'[1]TURIIN BUS MSUT-23'!U38+'[1]TURIIN KOLLEGE-17'!U38+'[1]TURIIN BUS KOLLEGE-6'!U38+'[1]TURIIN IH SUR-8'!U38</f>
        <v>3</v>
      </c>
      <c r="V32" s="300">
        <f>+'[1]TURIIN MSUT-21'!V38+'[1]TURIIN BUS MSUT-23'!V38+'[1]TURIIN KOLLEGE-17'!V38+'[1]TURIIN BUS KOLLEGE-6'!V38+'[1]TURIIN IH SUR-8'!V38</f>
        <v>4</v>
      </c>
      <c r="W32" s="300">
        <f>+'[1]TURIIN MSUT-21'!W38+'[1]TURIIN BUS MSUT-23'!W38+'[1]TURIIN KOLLEGE-17'!W38+'[1]TURIIN BUS KOLLEGE-6'!W38+'[1]TURIIN IH SUR-8'!W38</f>
        <v>1</v>
      </c>
      <c r="X32" s="300">
        <f>+'[1]TURIIN MSUT-21'!X38+'[1]TURIIN BUS MSUT-23'!X38+'[1]TURIIN KOLLEGE-17'!X38+'[1]TURIIN BUS KOLLEGE-6'!X38+'[1]TURIIN IH SUR-8'!X38</f>
        <v>9</v>
      </c>
      <c r="Y32" s="300">
        <f>+'[1]TURIIN MSUT-21'!Y38+'[1]TURIIN BUS MSUT-23'!Y38+'[1]TURIIN KOLLEGE-17'!Y38+'[1]TURIIN BUS KOLLEGE-6'!Y38+'[1]TURIIN IH SUR-8'!Y38</f>
        <v>4</v>
      </c>
      <c r="Z32" s="300">
        <f>+'[1]TURIIN MSUT-21'!Z38+'[1]TURIIN BUS MSUT-23'!Z38+'[1]TURIIN KOLLEGE-17'!Z38+'[1]TURIIN BUS KOLLEGE-6'!Z38+'[1]TURIIN IH SUR-8'!Z38</f>
        <v>0</v>
      </c>
      <c r="AA32" s="300">
        <f>+'[1]TURIIN MSUT-21'!AA38+'[1]TURIIN BUS MSUT-23'!AA38+'[1]TURIIN KOLLEGE-17'!AA38+'[1]TURIIN BUS KOLLEGE-6'!AA38+'[1]TURIIN IH SUR-8'!AA38</f>
        <v>0</v>
      </c>
      <c r="AB32" s="300">
        <f>+'[1]TURIIN MSUT-21'!AB38+'[1]TURIIN BUS MSUT-23'!AB38+'[1]TURIIN KOLLEGE-17'!AB38+'[1]TURIIN BUS KOLLEGE-6'!AB38+'[1]TURIIN IH SUR-8'!AB38</f>
        <v>0</v>
      </c>
      <c r="AC32" s="300">
        <f>+'[1]TURIIN MSUT-21'!AC38+'[1]TURIIN BUS MSUT-23'!AC38+'[1]TURIIN KOLLEGE-17'!AC38+'[1]TURIIN BUS KOLLEGE-6'!AC38+'[1]TURIIN IH SUR-8'!AC38</f>
        <v>0</v>
      </c>
      <c r="AD32" s="300">
        <f>+'[1]TURIIN MSUT-21'!AD38+'[1]TURIIN BUS MSUT-23'!AD38+'[1]TURIIN KOLLEGE-17'!AD38+'[1]TURIIN BUS KOLLEGE-6'!AD38+'[1]TURIIN IH SUR-8'!AD38</f>
        <v>2</v>
      </c>
      <c r="AE32" s="300">
        <f>+'[1]TURIIN MSUT-21'!AE38+'[1]TURIIN BUS MSUT-23'!AE38+'[1]TURIIN KOLLEGE-17'!AE38+'[1]TURIIN BUS KOLLEGE-6'!AE38+'[1]TURIIN IH SUR-8'!AE38</f>
        <v>1</v>
      </c>
    </row>
    <row r="33" spans="1:31" s="303" customFormat="1" ht="18" customHeight="1">
      <c r="A33" s="758" t="s">
        <v>198</v>
      </c>
      <c r="B33" s="759"/>
      <c r="C33" s="759"/>
      <c r="D33" s="759"/>
      <c r="E33" s="760"/>
      <c r="F33" s="301">
        <v>23</v>
      </c>
      <c r="G33" s="748">
        <f>+'[1]TURIIN MSUT-21'!G39:H39+'[1]TURIIN BUS MSUT-23'!G39:H39+'[1]TURIIN KOLLEGE-17'!G39:H39+'[1]TURIIN BUS KOLLEGE-6'!G39:H39+'[1]TURIIN IH SUR-8'!G39:H39</f>
        <v>51</v>
      </c>
      <c r="H33" s="750"/>
      <c r="I33" s="300">
        <f>+'[1]TURIIN MSUT-21'!I39+'[1]TURIIN BUS MSUT-23'!I39+'[1]TURIIN KOLLEGE-17'!I39+'[1]TURIIN BUS KOLLEGE-6'!I39+'[1]TURIIN IH SUR-8'!I39</f>
        <v>22</v>
      </c>
      <c r="J33" s="300">
        <f>+'[1]TURIIN MSUT-21'!J39+'[1]TURIIN BUS MSUT-23'!J39+'[1]TURIIN KOLLEGE-17'!J39+'[1]TURIIN BUS KOLLEGE-6'!J39+'[1]TURIIN IH SUR-8'!J39</f>
        <v>15</v>
      </c>
      <c r="K33" s="300">
        <f>+'[1]TURIIN MSUT-21'!K39+'[1]TURIIN BUS MSUT-23'!K39+'[1]TURIIN KOLLEGE-17'!K39+'[1]TURIIN BUS KOLLEGE-6'!K39+'[1]TURIIN IH SUR-8'!K39</f>
        <v>9</v>
      </c>
      <c r="L33" s="300">
        <f>+'[1]TURIIN MSUT-21'!L39+'[1]TURIIN BUS MSUT-23'!L39+'[1]TURIIN KOLLEGE-17'!L39+'[1]TURIIN BUS KOLLEGE-6'!L39+'[1]TURIIN IH SUR-8'!L39</f>
        <v>49</v>
      </c>
      <c r="M33" s="300">
        <f>+'[1]TURIIN MSUT-21'!M39+'[1]TURIIN BUS MSUT-23'!M39+'[1]TURIIN KOLLEGE-17'!M39+'[1]TURIIN BUS KOLLEGE-6'!M39+'[1]TURIIN IH SUR-8'!M39</f>
        <v>40</v>
      </c>
      <c r="N33" s="300">
        <f>+'[1]TURIIN MSUT-21'!N39+'[1]TURIIN BUS MSUT-23'!N39+'[1]TURIIN KOLLEGE-17'!N39+'[1]TURIIN BUS KOLLEGE-6'!N39+'[1]TURIIN IH SUR-8'!N39</f>
        <v>61</v>
      </c>
      <c r="O33" s="300">
        <f>+'[1]TURIIN MSUT-21'!O39+'[1]TURIIN BUS MSUT-23'!O39+'[1]TURIIN KOLLEGE-17'!O39+'[1]TURIIN BUS KOLLEGE-6'!O39+'[1]TURIIN IH SUR-8'!O39</f>
        <v>51</v>
      </c>
      <c r="P33" s="302">
        <f t="shared" si="1"/>
        <v>865</v>
      </c>
      <c r="Q33" s="302">
        <f t="shared" si="2"/>
        <v>660</v>
      </c>
      <c r="R33" s="300">
        <f>+'[1]TURIIN MSUT-21'!R39+'[1]TURIIN BUS MSUT-23'!R39+'[1]TURIIN KOLLEGE-17'!R39+'[1]TURIIN BUS KOLLEGE-6'!R39+'[1]TURIIN IH SUR-8'!R39</f>
        <v>357</v>
      </c>
      <c r="S33" s="300">
        <f>+'[1]TURIIN MSUT-21'!S39+'[1]TURIIN BUS MSUT-23'!S39+'[1]TURIIN KOLLEGE-17'!S39+'[1]TURIIN BUS KOLLEGE-6'!S39+'[1]TURIIN IH SUR-8'!S39</f>
        <v>309</v>
      </c>
      <c r="T33" s="300">
        <f>+'[1]TURIIN MSUT-21'!T39+'[1]TURIIN BUS MSUT-23'!T39+'[1]TURIIN KOLLEGE-17'!T39+'[1]TURIIN BUS KOLLEGE-6'!T39+'[1]TURIIN IH SUR-8'!T39</f>
        <v>508</v>
      </c>
      <c r="U33" s="300">
        <f>+'[1]TURIIN MSUT-21'!U39+'[1]TURIIN BUS MSUT-23'!U39+'[1]TURIIN KOLLEGE-17'!U39+'[1]TURIIN BUS KOLLEGE-6'!U39+'[1]TURIIN IH SUR-8'!U39</f>
        <v>351</v>
      </c>
      <c r="V33" s="300">
        <f>+'[1]TURIIN MSUT-21'!V39+'[1]TURIIN BUS MSUT-23'!V39+'[1]TURIIN KOLLEGE-17'!V39+'[1]TURIIN BUS KOLLEGE-6'!V39+'[1]TURIIN IH SUR-8'!V39</f>
        <v>249</v>
      </c>
      <c r="W33" s="300">
        <f>+'[1]TURIIN MSUT-21'!W39+'[1]TURIIN BUS MSUT-23'!W39+'[1]TURIIN KOLLEGE-17'!W39+'[1]TURIIN BUS KOLLEGE-6'!W39+'[1]TURIIN IH SUR-8'!W39</f>
        <v>175</v>
      </c>
      <c r="X33" s="300">
        <f>+'[1]TURIIN MSUT-21'!X39+'[1]TURIIN BUS MSUT-23'!X39+'[1]TURIIN KOLLEGE-17'!X39+'[1]TURIIN BUS KOLLEGE-6'!X39+'[1]TURIIN IH SUR-8'!X39</f>
        <v>664</v>
      </c>
      <c r="Y33" s="300">
        <f>+'[1]TURIIN MSUT-21'!Y39+'[1]TURIIN BUS MSUT-23'!Y39+'[1]TURIIN KOLLEGE-17'!Y39+'[1]TURIIN BUS KOLLEGE-6'!Y39+'[1]TURIIN IH SUR-8'!Y39</f>
        <v>507</v>
      </c>
      <c r="Z33" s="300">
        <f>+'[1]TURIIN MSUT-21'!Z39+'[1]TURIIN BUS MSUT-23'!Z39+'[1]TURIIN KOLLEGE-17'!Z39+'[1]TURIIN BUS KOLLEGE-6'!Z39+'[1]TURIIN IH SUR-8'!Z39</f>
        <v>15</v>
      </c>
      <c r="AA33" s="300">
        <f>+'[1]TURIIN MSUT-21'!AA39+'[1]TURIIN BUS MSUT-23'!AA39+'[1]TURIIN KOLLEGE-17'!AA39+'[1]TURIIN BUS KOLLEGE-6'!AA39+'[1]TURIIN IH SUR-8'!AA39</f>
        <v>13</v>
      </c>
      <c r="AB33" s="300">
        <f>+'[1]TURIIN MSUT-21'!AB39+'[1]TURIIN BUS MSUT-23'!AB39+'[1]TURIIN KOLLEGE-17'!AB39+'[1]TURIIN BUS KOLLEGE-6'!AB39+'[1]TURIIN IH SUR-8'!AB39</f>
        <v>10</v>
      </c>
      <c r="AC33" s="300">
        <f>+'[1]TURIIN MSUT-21'!AC39+'[1]TURIIN BUS MSUT-23'!AC39+'[1]TURIIN KOLLEGE-17'!AC39+'[1]TURIIN BUS KOLLEGE-6'!AC39+'[1]TURIIN IH SUR-8'!AC39</f>
        <v>10</v>
      </c>
      <c r="AD33" s="300">
        <f>+'[1]TURIIN MSUT-21'!AD39+'[1]TURIIN BUS MSUT-23'!AD39+'[1]TURIIN KOLLEGE-17'!AD39+'[1]TURIIN BUS KOLLEGE-6'!AD39+'[1]TURIIN IH SUR-8'!AD39</f>
        <v>92</v>
      </c>
      <c r="AE33" s="300">
        <f>+'[1]TURIIN MSUT-21'!AE39+'[1]TURIIN BUS MSUT-23'!AE39+'[1]TURIIN KOLLEGE-17'!AE39+'[1]TURIIN BUS KOLLEGE-6'!AE39+'[1]TURIIN IH SUR-8'!AE39</f>
        <v>76</v>
      </c>
    </row>
    <row r="34" spans="1:31" s="303" customFormat="1" ht="18" customHeight="1">
      <c r="A34" s="758" t="s">
        <v>199</v>
      </c>
      <c r="B34" s="759"/>
      <c r="C34" s="759"/>
      <c r="D34" s="759"/>
      <c r="E34" s="760"/>
      <c r="F34" s="301">
        <v>24</v>
      </c>
      <c r="G34" s="748">
        <f>+'[1]TURIIN MSUT-21'!G40:H40+'[1]TURIIN BUS MSUT-23'!G40:H40+'[1]TURIIN KOLLEGE-17'!G40:H40+'[1]TURIIN BUS KOLLEGE-6'!G40:H40+'[1]TURIIN IH SUR-8'!G40:H40</f>
        <v>12</v>
      </c>
      <c r="H34" s="750"/>
      <c r="I34" s="300">
        <f>+'[1]TURIIN MSUT-21'!I40+'[1]TURIIN BUS MSUT-23'!I40+'[1]TURIIN KOLLEGE-17'!I40+'[1]TURIIN BUS KOLLEGE-6'!I40+'[1]TURIIN IH SUR-8'!I40</f>
        <v>3</v>
      </c>
      <c r="J34" s="300">
        <f>+'[1]TURIIN MSUT-21'!J40+'[1]TURIIN BUS MSUT-23'!J40+'[1]TURIIN KOLLEGE-17'!J40+'[1]TURIIN BUS KOLLEGE-6'!J40+'[1]TURIIN IH SUR-8'!J40</f>
        <v>2</v>
      </c>
      <c r="K34" s="300">
        <f>+'[1]TURIIN MSUT-21'!K40+'[1]TURIIN BUS MSUT-23'!K40+'[1]TURIIN KOLLEGE-17'!K40+'[1]TURIIN BUS KOLLEGE-6'!K40+'[1]TURIIN IH SUR-8'!K40</f>
        <v>1</v>
      </c>
      <c r="L34" s="300">
        <f>+'[1]TURIIN MSUT-21'!L40+'[1]TURIIN BUS MSUT-23'!L40+'[1]TURIIN KOLLEGE-17'!L40+'[1]TURIIN BUS KOLLEGE-6'!L40+'[1]TURIIN IH SUR-8'!L40</f>
        <v>20</v>
      </c>
      <c r="M34" s="300">
        <f>+'[1]TURIIN MSUT-21'!M40+'[1]TURIIN BUS MSUT-23'!M40+'[1]TURIIN KOLLEGE-17'!M40+'[1]TURIIN BUS KOLLEGE-6'!M40+'[1]TURIIN IH SUR-8'!M40</f>
        <v>7</v>
      </c>
      <c r="N34" s="300">
        <f>+'[1]TURIIN MSUT-21'!N40+'[1]TURIIN BUS MSUT-23'!N40+'[1]TURIIN KOLLEGE-17'!N40+'[1]TURIIN BUS KOLLEGE-6'!N40+'[1]TURIIN IH SUR-8'!N40</f>
        <v>22</v>
      </c>
      <c r="O34" s="300">
        <f>+'[1]TURIIN MSUT-21'!O40+'[1]TURIIN BUS MSUT-23'!O40+'[1]TURIIN KOLLEGE-17'!O40+'[1]TURIIN BUS KOLLEGE-6'!O40+'[1]TURIIN IH SUR-8'!O40</f>
        <v>11</v>
      </c>
      <c r="P34" s="302">
        <f t="shared" si="1"/>
        <v>1152</v>
      </c>
      <c r="Q34" s="302">
        <f t="shared" si="2"/>
        <v>686</v>
      </c>
      <c r="R34" s="300">
        <f>+'[1]TURIIN MSUT-21'!R40+'[1]TURIIN BUS MSUT-23'!R40+'[1]TURIIN KOLLEGE-17'!R40+'[1]TURIIN BUS KOLLEGE-6'!R40+'[1]TURIIN IH SUR-8'!R40</f>
        <v>372</v>
      </c>
      <c r="S34" s="300">
        <f>+'[1]TURIIN MSUT-21'!S40+'[1]TURIIN BUS MSUT-23'!S40+'[1]TURIIN KOLLEGE-17'!S40+'[1]TURIIN BUS KOLLEGE-6'!S40+'[1]TURIIN IH SUR-8'!S40</f>
        <v>272</v>
      </c>
      <c r="T34" s="300">
        <f>+'[1]TURIIN MSUT-21'!T40+'[1]TURIIN BUS MSUT-23'!T40+'[1]TURIIN KOLLEGE-17'!T40+'[1]TURIIN BUS KOLLEGE-6'!T40+'[1]TURIIN IH SUR-8'!T40</f>
        <v>780</v>
      </c>
      <c r="U34" s="300">
        <f>+'[1]TURIIN MSUT-21'!U40+'[1]TURIIN BUS MSUT-23'!U40+'[1]TURIIN KOLLEGE-17'!U40+'[1]TURIIN BUS KOLLEGE-6'!U40+'[1]TURIIN IH SUR-8'!U40</f>
        <v>414</v>
      </c>
      <c r="V34" s="300">
        <f>+'[1]TURIIN MSUT-21'!V40+'[1]TURIIN BUS MSUT-23'!V40+'[1]TURIIN KOLLEGE-17'!V40+'[1]TURIIN BUS KOLLEGE-6'!V40+'[1]TURIIN IH SUR-8'!V40</f>
        <v>212</v>
      </c>
      <c r="W34" s="300">
        <f>+'[1]TURIIN MSUT-21'!W40+'[1]TURIIN BUS MSUT-23'!W40+'[1]TURIIN KOLLEGE-17'!W40+'[1]TURIIN BUS KOLLEGE-6'!W40+'[1]TURIIN IH SUR-8'!W40</f>
        <v>126</v>
      </c>
      <c r="X34" s="300">
        <f>+'[1]TURIIN MSUT-21'!X40+'[1]TURIIN BUS MSUT-23'!X40+'[1]TURIIN KOLLEGE-17'!X40+'[1]TURIIN BUS KOLLEGE-6'!X40+'[1]TURIIN IH SUR-8'!X40</f>
        <v>944</v>
      </c>
      <c r="Y34" s="300">
        <f>+'[1]TURIIN MSUT-21'!Y40+'[1]TURIIN BUS MSUT-23'!Y40+'[1]TURIIN KOLLEGE-17'!Y40+'[1]TURIIN BUS KOLLEGE-6'!Y40+'[1]TURIIN IH SUR-8'!Y40</f>
        <v>561</v>
      </c>
      <c r="Z34" s="300">
        <f>+'[1]TURIIN MSUT-21'!Z40+'[1]TURIIN BUS MSUT-23'!Z40+'[1]TURIIN KOLLEGE-17'!Z40+'[1]TURIIN BUS KOLLEGE-6'!Z40+'[1]TURIIN IH SUR-8'!Z40</f>
        <v>72</v>
      </c>
      <c r="AA34" s="300">
        <f>+'[1]TURIIN MSUT-21'!AA40+'[1]TURIIN BUS MSUT-23'!AA40+'[1]TURIIN KOLLEGE-17'!AA40+'[1]TURIIN BUS KOLLEGE-6'!AA40+'[1]TURIIN IH SUR-8'!AA40</f>
        <v>49</v>
      </c>
      <c r="AB34" s="300">
        <f>+'[1]TURIIN MSUT-21'!AB40+'[1]TURIIN BUS MSUT-23'!AB40+'[1]TURIIN KOLLEGE-17'!AB40+'[1]TURIIN BUS KOLLEGE-6'!AB40+'[1]TURIIN IH SUR-8'!AB40</f>
        <v>55</v>
      </c>
      <c r="AC34" s="300">
        <f>+'[1]TURIIN MSUT-21'!AC40+'[1]TURIIN BUS MSUT-23'!AC40+'[1]TURIIN KOLLEGE-17'!AC40+'[1]TURIIN BUS KOLLEGE-6'!AC40+'[1]TURIIN IH SUR-8'!AC40</f>
        <v>52</v>
      </c>
      <c r="AD34" s="300">
        <f>+'[1]TURIIN MSUT-21'!AD40+'[1]TURIIN BUS MSUT-23'!AD40+'[1]TURIIN KOLLEGE-17'!AD40+'[1]TURIIN BUS KOLLEGE-6'!AD40+'[1]TURIIN IH SUR-8'!AD40</f>
        <v>89</v>
      </c>
      <c r="AE34" s="300">
        <f>+'[1]TURIIN MSUT-21'!AE40+'[1]TURIIN BUS MSUT-23'!AE40+'[1]TURIIN KOLLEGE-17'!AE40+'[1]TURIIN BUS KOLLEGE-6'!AE40+'[1]TURIIN IH SUR-8'!AE40</f>
        <v>53</v>
      </c>
    </row>
    <row r="35" spans="1:31" s="303" customFormat="1" ht="18" customHeight="1">
      <c r="A35" s="758" t="s">
        <v>200</v>
      </c>
      <c r="B35" s="759"/>
      <c r="C35" s="759"/>
      <c r="D35" s="759"/>
      <c r="E35" s="760"/>
      <c r="F35" s="301">
        <v>25</v>
      </c>
      <c r="G35" s="748">
        <f>+'[1]TURIIN MSUT-21'!G41:H41+'[1]TURIIN BUS MSUT-23'!G41:H41+'[1]TURIIN KOLLEGE-17'!G41:H41+'[1]TURIIN BUS KOLLEGE-6'!G41:H41+'[1]TURIIN IH SUR-8'!G41:H41</f>
        <v>1</v>
      </c>
      <c r="H35" s="750"/>
      <c r="I35" s="300">
        <f>+'[1]TURIIN MSUT-21'!I41+'[1]TURIIN BUS MSUT-23'!I41+'[1]TURIIN KOLLEGE-17'!I41+'[1]TURIIN BUS KOLLEGE-6'!I41+'[1]TURIIN IH SUR-8'!I41</f>
        <v>0</v>
      </c>
      <c r="J35" s="300">
        <f>+'[1]TURIIN MSUT-21'!J41+'[1]TURIIN BUS MSUT-23'!J41+'[1]TURIIN KOLLEGE-17'!J41+'[1]TURIIN BUS KOLLEGE-6'!J41+'[1]TURIIN IH SUR-8'!J41</f>
        <v>0</v>
      </c>
      <c r="K35" s="300">
        <f>+'[1]TURIIN MSUT-21'!K41+'[1]TURIIN BUS MSUT-23'!K41+'[1]TURIIN KOLLEGE-17'!K41+'[1]TURIIN BUS KOLLEGE-6'!K41+'[1]TURIIN IH SUR-8'!K41</f>
        <v>0</v>
      </c>
      <c r="L35" s="300">
        <f>+'[1]TURIIN MSUT-21'!L41+'[1]TURIIN BUS MSUT-23'!L41+'[1]TURIIN KOLLEGE-17'!L41+'[1]TURIIN BUS KOLLEGE-6'!L41+'[1]TURIIN IH SUR-8'!L41</f>
        <v>0</v>
      </c>
      <c r="M35" s="300">
        <f>+'[1]TURIIN MSUT-21'!M41+'[1]TURIIN BUS MSUT-23'!M41+'[1]TURIIN KOLLEGE-17'!M41+'[1]TURIIN BUS KOLLEGE-6'!M41+'[1]TURIIN IH SUR-8'!M41</f>
        <v>0</v>
      </c>
      <c r="N35" s="300">
        <f>+'[1]TURIIN MSUT-21'!N41+'[1]TURIIN BUS MSUT-23'!N41+'[1]TURIIN KOLLEGE-17'!N41+'[1]TURIIN BUS KOLLEGE-6'!N41+'[1]TURIIN IH SUR-8'!N41</f>
        <v>0</v>
      </c>
      <c r="O35" s="300">
        <f>+'[1]TURIIN MSUT-21'!O41+'[1]TURIIN BUS MSUT-23'!O41+'[1]TURIIN KOLLEGE-17'!O41+'[1]TURIIN BUS KOLLEGE-6'!O41+'[1]TURIIN IH SUR-8'!O41</f>
        <v>0</v>
      </c>
      <c r="P35" s="302">
        <f t="shared" si="1"/>
        <v>152</v>
      </c>
      <c r="Q35" s="302">
        <f t="shared" si="2"/>
        <v>58</v>
      </c>
      <c r="R35" s="300">
        <f>+'[1]TURIIN MSUT-21'!R41+'[1]TURIIN BUS MSUT-23'!R41+'[1]TURIIN KOLLEGE-17'!R41+'[1]TURIIN BUS KOLLEGE-6'!R41+'[1]TURIIN IH SUR-8'!R41</f>
        <v>10</v>
      </c>
      <c r="S35" s="300">
        <f>+'[1]TURIIN MSUT-21'!S41+'[1]TURIIN BUS MSUT-23'!S41+'[1]TURIIN KOLLEGE-17'!S41+'[1]TURIIN BUS KOLLEGE-6'!S41+'[1]TURIIN IH SUR-8'!S41</f>
        <v>4</v>
      </c>
      <c r="T35" s="300">
        <f>+'[1]TURIIN MSUT-21'!T41+'[1]TURIIN BUS MSUT-23'!T41+'[1]TURIIN KOLLEGE-17'!T41+'[1]TURIIN BUS KOLLEGE-6'!T41+'[1]TURIIN IH SUR-8'!T41</f>
        <v>142</v>
      </c>
      <c r="U35" s="300">
        <f>+'[1]TURIIN MSUT-21'!U41+'[1]TURIIN BUS MSUT-23'!U41+'[1]TURIIN KOLLEGE-17'!U41+'[1]TURIIN BUS KOLLEGE-6'!U41+'[1]TURIIN IH SUR-8'!U41</f>
        <v>54</v>
      </c>
      <c r="V35" s="300">
        <f>+'[1]TURIIN MSUT-21'!V41+'[1]TURIIN BUS MSUT-23'!V41+'[1]TURIIN KOLLEGE-17'!V41+'[1]TURIIN BUS KOLLEGE-6'!V41+'[1]TURIIN IH SUR-8'!V41</f>
        <v>13</v>
      </c>
      <c r="W35" s="300">
        <f>+'[1]TURIIN MSUT-21'!W41+'[1]TURIIN BUS MSUT-23'!W41+'[1]TURIIN KOLLEGE-17'!W41+'[1]TURIIN BUS KOLLEGE-6'!W41+'[1]TURIIN IH SUR-8'!W41</f>
        <v>2</v>
      </c>
      <c r="X35" s="300">
        <f>+'[1]TURIIN MSUT-21'!X41+'[1]TURIIN BUS MSUT-23'!X41+'[1]TURIIN KOLLEGE-17'!X41+'[1]TURIIN BUS KOLLEGE-6'!X41+'[1]TURIIN IH SUR-8'!X41</f>
        <v>144</v>
      </c>
      <c r="Y35" s="300">
        <f>+'[1]TURIIN MSUT-21'!Y41+'[1]TURIIN BUS MSUT-23'!Y41+'[1]TURIIN KOLLEGE-17'!Y41+'[1]TURIIN BUS KOLLEGE-6'!Y41+'[1]TURIIN IH SUR-8'!Y41</f>
        <v>54</v>
      </c>
      <c r="Z35" s="300">
        <f>+'[1]TURIIN MSUT-21'!Z41+'[1]TURIIN BUS MSUT-23'!Z41+'[1]TURIIN KOLLEGE-17'!Z41+'[1]TURIIN BUS KOLLEGE-6'!Z41+'[1]TURIIN IH SUR-8'!Z41</f>
        <v>9</v>
      </c>
      <c r="AA35" s="300">
        <f>+'[1]TURIIN MSUT-21'!AA41+'[1]TURIIN BUS MSUT-23'!AA41+'[1]TURIIN KOLLEGE-17'!AA41+'[1]TURIIN BUS KOLLEGE-6'!AA41+'[1]TURIIN IH SUR-8'!AA41</f>
        <v>4</v>
      </c>
      <c r="AB35" s="300">
        <f>+'[1]TURIIN MSUT-21'!AB41+'[1]TURIIN BUS MSUT-23'!AB41+'[1]TURIIN KOLLEGE-17'!AB41+'[1]TURIIN BUS KOLLEGE-6'!AB41+'[1]TURIIN IH SUR-8'!AB41</f>
        <v>3</v>
      </c>
      <c r="AC35" s="300">
        <f>+'[1]TURIIN MSUT-21'!AC41+'[1]TURIIN BUS MSUT-23'!AC41+'[1]TURIIN KOLLEGE-17'!AC41+'[1]TURIIN BUS KOLLEGE-6'!AC41+'[1]TURIIN IH SUR-8'!AC41</f>
        <v>3</v>
      </c>
      <c r="AD35" s="300">
        <f>+'[1]TURIIN MSUT-21'!AD41+'[1]TURIIN BUS MSUT-23'!AD41+'[1]TURIIN KOLLEGE-17'!AD41+'[1]TURIIN BUS KOLLEGE-6'!AD41+'[1]TURIIN IH SUR-8'!AD41</f>
        <v>6</v>
      </c>
      <c r="AE35" s="300">
        <f>+'[1]TURIIN MSUT-21'!AE41+'[1]TURIIN BUS MSUT-23'!AE41+'[1]TURIIN KOLLEGE-17'!AE41+'[1]TURIIN BUS KOLLEGE-6'!AE41+'[1]TURIIN IH SUR-8'!AE41</f>
        <v>2</v>
      </c>
    </row>
    <row r="36" spans="1:31" s="303" customFormat="1" ht="18" customHeight="1">
      <c r="A36" s="764" t="s">
        <v>11</v>
      </c>
      <c r="B36" s="765"/>
      <c r="C36" s="765"/>
      <c r="D36" s="765"/>
      <c r="E36" s="766"/>
      <c r="F36" s="301">
        <v>26</v>
      </c>
      <c r="G36" s="748">
        <f>+'[1]TURIIN MSUT-21'!G42:H42+'[1]TURIIN BUS MSUT-23'!G42:H42+'[1]TURIIN KOLLEGE-17'!G42:H42+'[1]TURIIN BUS KOLLEGE-6'!G42:H42+'[1]TURIIN IH SUR-8'!G42:H42</f>
        <v>2</v>
      </c>
      <c r="H36" s="750"/>
      <c r="I36" s="300">
        <f>+'[1]TURIIN MSUT-21'!I42+'[1]TURIIN BUS MSUT-23'!I42+'[1]TURIIN KOLLEGE-17'!I42+'[1]TURIIN BUS KOLLEGE-6'!I42+'[1]TURIIN IH SUR-8'!I42</f>
        <v>0</v>
      </c>
      <c r="J36" s="300">
        <f>+'[1]TURIIN MSUT-21'!J42+'[1]TURIIN BUS MSUT-23'!J42+'[1]TURIIN KOLLEGE-17'!J42+'[1]TURIIN BUS KOLLEGE-6'!J42+'[1]TURIIN IH SUR-8'!J42</f>
        <v>0</v>
      </c>
      <c r="K36" s="300">
        <f>+'[1]TURIIN MSUT-21'!K42+'[1]TURIIN BUS MSUT-23'!K42+'[1]TURIIN KOLLEGE-17'!K42+'[1]TURIIN BUS KOLLEGE-6'!K42+'[1]TURIIN IH SUR-8'!K42</f>
        <v>0</v>
      </c>
      <c r="L36" s="300">
        <f>+'[1]TURIIN MSUT-21'!L42+'[1]TURIIN BUS MSUT-23'!L42+'[1]TURIIN KOLLEGE-17'!L42+'[1]TURIIN BUS KOLLEGE-6'!L42+'[1]TURIIN IH SUR-8'!L42</f>
        <v>1</v>
      </c>
      <c r="M36" s="300">
        <f>+'[1]TURIIN MSUT-21'!M42+'[1]TURIIN BUS MSUT-23'!M42+'[1]TURIIN KOLLEGE-17'!M42+'[1]TURIIN BUS KOLLEGE-6'!M42+'[1]TURIIN IH SUR-8'!M42</f>
        <v>1</v>
      </c>
      <c r="N36" s="300">
        <f>+'[1]TURIIN MSUT-21'!N42+'[1]TURIIN BUS MSUT-23'!N42+'[1]TURIIN KOLLEGE-17'!N42+'[1]TURIIN BUS KOLLEGE-6'!N42+'[1]TURIIN IH SUR-8'!N42</f>
        <v>0</v>
      </c>
      <c r="O36" s="300">
        <f>+'[1]TURIIN MSUT-21'!O42+'[1]TURIIN BUS MSUT-23'!O42+'[1]TURIIN KOLLEGE-17'!O42+'[1]TURIIN BUS KOLLEGE-6'!O42+'[1]TURIIN IH SUR-8'!O42</f>
        <v>0</v>
      </c>
      <c r="P36" s="302">
        <f t="shared" si="1"/>
        <v>61</v>
      </c>
      <c r="Q36" s="302">
        <f t="shared" si="2"/>
        <v>24</v>
      </c>
      <c r="R36" s="300">
        <f>+'[1]TURIIN MSUT-21'!R42+'[1]TURIIN BUS MSUT-23'!R42+'[1]TURIIN KOLLEGE-17'!R42+'[1]TURIIN BUS KOLLEGE-6'!R42+'[1]TURIIN IH SUR-8'!R42</f>
        <v>1</v>
      </c>
      <c r="S36" s="300">
        <f>+'[1]TURIIN MSUT-21'!S42+'[1]TURIIN BUS MSUT-23'!S42+'[1]TURIIN KOLLEGE-17'!S42+'[1]TURIIN BUS KOLLEGE-6'!S42+'[1]TURIIN IH SUR-8'!S42</f>
        <v>1</v>
      </c>
      <c r="T36" s="300">
        <f>+'[1]TURIIN MSUT-21'!T42+'[1]TURIIN BUS MSUT-23'!T42+'[1]TURIIN KOLLEGE-17'!T42+'[1]TURIIN BUS KOLLEGE-6'!T42+'[1]TURIIN IH SUR-8'!T42</f>
        <v>60</v>
      </c>
      <c r="U36" s="300">
        <f>+'[1]TURIIN MSUT-21'!U42+'[1]TURIIN BUS MSUT-23'!U42+'[1]TURIIN KOLLEGE-17'!U42+'[1]TURIIN BUS KOLLEGE-6'!U42+'[1]TURIIN IH SUR-8'!U42</f>
        <v>23</v>
      </c>
      <c r="V36" s="300">
        <f>+'[1]TURIIN MSUT-21'!V42+'[1]TURIIN BUS MSUT-23'!V42+'[1]TURIIN KOLLEGE-17'!V42+'[1]TURIIN BUS KOLLEGE-6'!V42+'[1]TURIIN IH SUR-8'!V42</f>
        <v>7</v>
      </c>
      <c r="W36" s="300">
        <f>+'[1]TURIIN MSUT-21'!W42+'[1]TURIIN BUS MSUT-23'!W42+'[1]TURIIN KOLLEGE-17'!W42+'[1]TURIIN BUS KOLLEGE-6'!W42+'[1]TURIIN IH SUR-8'!W42</f>
        <v>4</v>
      </c>
      <c r="X36" s="300">
        <f>+'[1]TURIIN MSUT-21'!X42+'[1]TURIIN BUS MSUT-23'!X42+'[1]TURIIN KOLLEGE-17'!X42+'[1]TURIIN BUS KOLLEGE-6'!X42+'[1]TURIIN IH SUR-8'!X42</f>
        <v>48</v>
      </c>
      <c r="Y36" s="300">
        <f>+'[1]TURIIN MSUT-21'!Y42+'[1]TURIIN BUS MSUT-23'!Y42+'[1]TURIIN KOLLEGE-17'!Y42+'[1]TURIIN BUS KOLLEGE-6'!Y42+'[1]TURIIN IH SUR-8'!Y42</f>
        <v>18</v>
      </c>
      <c r="Z36" s="300">
        <f>+'[1]TURIIN MSUT-21'!Z42+'[1]TURIIN BUS MSUT-23'!Z42+'[1]TURIIN KOLLEGE-17'!Z42+'[1]TURIIN BUS KOLLEGE-6'!Z42+'[1]TURIIN IH SUR-8'!Z42</f>
        <v>8</v>
      </c>
      <c r="AA36" s="300">
        <f>+'[1]TURIIN MSUT-21'!AA42+'[1]TURIIN BUS MSUT-23'!AA42+'[1]TURIIN KOLLEGE-17'!AA42+'[1]TURIIN BUS KOLLEGE-6'!AA42+'[1]TURIIN IH SUR-8'!AA42</f>
        <v>7</v>
      </c>
      <c r="AB36" s="300">
        <f>+'[1]TURIIN MSUT-21'!AB42+'[1]TURIIN BUS MSUT-23'!AB42+'[1]TURIIN KOLLEGE-17'!AB42+'[1]TURIIN BUS KOLLEGE-6'!AB42+'[1]TURIIN IH SUR-8'!AB42</f>
        <v>1</v>
      </c>
      <c r="AC36" s="300">
        <f>+'[1]TURIIN MSUT-21'!AC42+'[1]TURIIN BUS MSUT-23'!AC42+'[1]TURIIN KOLLEGE-17'!AC42+'[1]TURIIN BUS KOLLEGE-6'!AC42+'[1]TURIIN IH SUR-8'!AC42</f>
        <v>1</v>
      </c>
      <c r="AD36" s="300">
        <f>+'[1]TURIIN MSUT-21'!AD42+'[1]TURIIN BUS MSUT-23'!AD42+'[1]TURIIN KOLLEGE-17'!AD42+'[1]TURIIN BUS KOLLEGE-6'!AD42+'[1]TURIIN IH SUR-8'!AD42</f>
        <v>8</v>
      </c>
      <c r="AE36" s="300">
        <f>+'[1]TURIIN MSUT-21'!AE42+'[1]TURIIN BUS MSUT-23'!AE42+'[1]TURIIN KOLLEGE-17'!AE42+'[1]TURIIN BUS KOLLEGE-6'!AE42+'[1]TURIIN IH SUR-8'!AE42</f>
        <v>4</v>
      </c>
    </row>
    <row r="37" spans="1:31" ht="18" customHeight="1">
      <c r="A37" s="753" t="s">
        <v>129</v>
      </c>
      <c r="B37" s="754"/>
      <c r="C37" s="754"/>
      <c r="D37" s="754"/>
      <c r="E37" s="755"/>
      <c r="F37" s="301">
        <v>27</v>
      </c>
      <c r="G37" s="748">
        <f>+'[1]TURIIN MSUT-21'!G43:H43+'[1]TURIIN BUS MSUT-23'!G43:H43+'[1]TURIIN KOLLEGE-17'!G43:H43+'[1]TURIIN BUS KOLLEGE-6'!G43:H43+'[1]TURIIN IH SUR-8'!G43:H43</f>
        <v>12</v>
      </c>
      <c r="H37" s="750"/>
      <c r="I37" s="300">
        <f>+'[1]TURIIN MSUT-21'!I43+'[1]TURIIN BUS MSUT-23'!I43+'[1]TURIIN KOLLEGE-17'!I43+'[1]TURIIN BUS KOLLEGE-6'!I43+'[1]TURIIN IH SUR-8'!I43</f>
        <v>3</v>
      </c>
      <c r="J37" s="300">
        <f>+'[1]TURIIN MSUT-21'!J43+'[1]TURIIN BUS MSUT-23'!J43+'[1]TURIIN KOLLEGE-17'!J43+'[1]TURIIN BUS KOLLEGE-6'!J43+'[1]TURIIN IH SUR-8'!J43</f>
        <v>5</v>
      </c>
      <c r="K37" s="300">
        <f>+'[1]TURIIN MSUT-21'!K43+'[1]TURIIN BUS MSUT-23'!K43+'[1]TURIIN KOLLEGE-17'!K43+'[1]TURIIN BUS KOLLEGE-6'!K43+'[1]TURIIN IH SUR-8'!K43</f>
        <v>4</v>
      </c>
      <c r="L37" s="300">
        <f>+'[1]TURIIN MSUT-21'!L43+'[1]TURIIN BUS MSUT-23'!L43+'[1]TURIIN KOLLEGE-17'!L43+'[1]TURIIN BUS KOLLEGE-6'!L43+'[1]TURIIN IH SUR-8'!L43</f>
        <v>15</v>
      </c>
      <c r="M37" s="300">
        <f>+'[1]TURIIN MSUT-21'!M43+'[1]TURIIN BUS MSUT-23'!M43+'[1]TURIIN KOLLEGE-17'!M43+'[1]TURIIN BUS KOLLEGE-6'!M43+'[1]TURIIN IH SUR-8'!M43</f>
        <v>10</v>
      </c>
      <c r="N37" s="300">
        <f>+'[1]TURIIN MSUT-21'!N43+'[1]TURIIN BUS MSUT-23'!N43+'[1]TURIIN KOLLEGE-17'!N43+'[1]TURIIN BUS KOLLEGE-6'!N43+'[1]TURIIN IH SUR-8'!N43</f>
        <v>15</v>
      </c>
      <c r="O37" s="300">
        <f>+'[1]TURIIN MSUT-21'!O43+'[1]TURIIN BUS MSUT-23'!O43+'[1]TURIIN KOLLEGE-17'!O43+'[1]TURIIN BUS KOLLEGE-6'!O43+'[1]TURIIN IH SUR-8'!O43</f>
        <v>10</v>
      </c>
      <c r="P37" s="302">
        <f t="shared" si="1"/>
        <v>1789</v>
      </c>
      <c r="Q37" s="302">
        <f t="shared" si="2"/>
        <v>1175</v>
      </c>
      <c r="R37" s="300">
        <f>+'[1]TURIIN MSUT-21'!R43+'[1]TURIIN BUS MSUT-23'!R43+'[1]TURIIN KOLLEGE-17'!R43+'[1]TURIIN BUS KOLLEGE-6'!R43+'[1]TURIIN IH SUR-8'!R43</f>
        <v>654</v>
      </c>
      <c r="S37" s="300">
        <f>+'[1]TURIIN MSUT-21'!S43+'[1]TURIIN BUS MSUT-23'!S43+'[1]TURIIN KOLLEGE-17'!S43+'[1]TURIIN BUS KOLLEGE-6'!S43+'[1]TURIIN IH SUR-8'!S43</f>
        <v>536</v>
      </c>
      <c r="T37" s="300">
        <f>+'[1]TURIIN MSUT-21'!T43+'[1]TURIIN BUS MSUT-23'!T43+'[1]TURIIN KOLLEGE-17'!T43+'[1]TURIIN BUS KOLLEGE-6'!T43+'[1]TURIIN IH SUR-8'!T43</f>
        <v>1135</v>
      </c>
      <c r="U37" s="300">
        <f>+'[1]TURIIN MSUT-21'!U43+'[1]TURIIN BUS MSUT-23'!U43+'[1]TURIIN KOLLEGE-17'!U43+'[1]TURIIN BUS KOLLEGE-6'!U43+'[1]TURIIN IH SUR-8'!U43</f>
        <v>639</v>
      </c>
      <c r="V37" s="300">
        <f>+'[1]TURIIN MSUT-21'!V43+'[1]TURIIN BUS MSUT-23'!V43+'[1]TURIIN KOLLEGE-17'!V43+'[1]TURIIN BUS KOLLEGE-6'!V43+'[1]TURIIN IH SUR-8'!V43</f>
        <v>312</v>
      </c>
      <c r="W37" s="300">
        <f>+'[1]TURIIN MSUT-21'!W43+'[1]TURIIN BUS MSUT-23'!W43+'[1]TURIIN KOLLEGE-17'!W43+'[1]TURIIN BUS KOLLEGE-6'!W43+'[1]TURIIN IH SUR-8'!W43</f>
        <v>204</v>
      </c>
      <c r="X37" s="300">
        <f>+'[1]TURIIN MSUT-21'!X43+'[1]TURIIN BUS MSUT-23'!X43+'[1]TURIIN KOLLEGE-17'!X43+'[1]TURIIN BUS KOLLEGE-6'!X43+'[1]TURIIN IH SUR-8'!X43</f>
        <v>1268</v>
      </c>
      <c r="Y37" s="300">
        <f>+'[1]TURIIN MSUT-21'!Y43+'[1]TURIIN BUS MSUT-23'!Y43+'[1]TURIIN KOLLEGE-17'!Y43+'[1]TURIIN BUS KOLLEGE-6'!Y43+'[1]TURIIN IH SUR-8'!Y43</f>
        <v>821</v>
      </c>
      <c r="Z37" s="300">
        <f>+'[1]TURIIN MSUT-21'!Z43+'[1]TURIIN BUS MSUT-23'!Z43+'[1]TURIIN KOLLEGE-17'!Z43+'[1]TURIIN BUS KOLLEGE-6'!Z43+'[1]TURIIN IH SUR-8'!Z43</f>
        <v>30</v>
      </c>
      <c r="AA37" s="300">
        <f>+'[1]TURIIN MSUT-21'!AA43+'[1]TURIIN BUS MSUT-23'!AA43+'[1]TURIIN KOLLEGE-17'!AA43+'[1]TURIIN BUS KOLLEGE-6'!AA43+'[1]TURIIN IH SUR-8'!AA43</f>
        <v>23</v>
      </c>
      <c r="AB37" s="300" t="s">
        <v>36</v>
      </c>
      <c r="AC37" s="300" t="s">
        <v>36</v>
      </c>
      <c r="AD37" s="300">
        <f>+'[1]TURIIN MSUT-21'!AD43+'[1]TURIIN BUS MSUT-23'!AD43+'[1]TURIIN KOLLEGE-17'!AD43+'[1]TURIIN BUS KOLLEGE-6'!AD43+'[1]TURIIN IH SUR-8'!AD43</f>
        <v>40</v>
      </c>
      <c r="AE37" s="300">
        <f>+'[1]TURIIN MSUT-21'!AE43+'[1]TURIIN BUS MSUT-23'!AE43+'[1]TURIIN KOLLEGE-17'!AE43+'[1]TURIIN BUS KOLLEGE-6'!AE43+'[1]TURIIN IH SUR-8'!AE43</f>
        <v>22</v>
      </c>
    </row>
    <row r="38" spans="1:31" ht="32.25" customHeight="1">
      <c r="A38" s="753" t="s">
        <v>775</v>
      </c>
      <c r="B38" s="754"/>
      <c r="C38" s="754"/>
      <c r="D38" s="754"/>
      <c r="E38" s="755"/>
      <c r="F38" s="301">
        <v>28</v>
      </c>
      <c r="G38" s="756">
        <f>SUM(G39:H41)</f>
        <v>23</v>
      </c>
      <c r="H38" s="757"/>
      <c r="I38" s="302">
        <f t="shared" ref="I38:O38" si="10">SUM(I39:I41)</f>
        <v>13</v>
      </c>
      <c r="J38" s="302">
        <f t="shared" si="10"/>
        <v>2</v>
      </c>
      <c r="K38" s="302">
        <f t="shared" si="10"/>
        <v>1</v>
      </c>
      <c r="L38" s="302">
        <f t="shared" si="10"/>
        <v>36</v>
      </c>
      <c r="M38" s="302">
        <f t="shared" si="10"/>
        <v>22</v>
      </c>
      <c r="N38" s="302">
        <f t="shared" si="10"/>
        <v>57</v>
      </c>
      <c r="O38" s="302">
        <f t="shared" si="10"/>
        <v>43</v>
      </c>
      <c r="P38" s="302">
        <f t="shared" si="1"/>
        <v>1082</v>
      </c>
      <c r="Q38" s="302">
        <f t="shared" si="2"/>
        <v>754</v>
      </c>
      <c r="R38" s="302">
        <f t="shared" ref="R38:AE38" si="11">SUM(R39:R41)</f>
        <v>421</v>
      </c>
      <c r="S38" s="302">
        <f t="shared" si="11"/>
        <v>336</v>
      </c>
      <c r="T38" s="302">
        <f t="shared" si="11"/>
        <v>661</v>
      </c>
      <c r="U38" s="302">
        <f t="shared" si="11"/>
        <v>418</v>
      </c>
      <c r="V38" s="302">
        <f t="shared" si="11"/>
        <v>232</v>
      </c>
      <c r="W38" s="302">
        <f t="shared" si="11"/>
        <v>142</v>
      </c>
      <c r="X38" s="302">
        <f t="shared" si="11"/>
        <v>742</v>
      </c>
      <c r="Y38" s="302">
        <f t="shared" si="11"/>
        <v>515</v>
      </c>
      <c r="Z38" s="302">
        <f t="shared" si="11"/>
        <v>1</v>
      </c>
      <c r="AA38" s="302">
        <f t="shared" si="11"/>
        <v>1</v>
      </c>
      <c r="AB38" s="302">
        <f t="shared" si="11"/>
        <v>1</v>
      </c>
      <c r="AC38" s="302">
        <f t="shared" si="11"/>
        <v>1</v>
      </c>
      <c r="AD38" s="302">
        <f t="shared" si="11"/>
        <v>34</v>
      </c>
      <c r="AE38" s="302">
        <f t="shared" si="11"/>
        <v>28</v>
      </c>
    </row>
    <row r="39" spans="1:31" ht="18" customHeight="1">
      <c r="A39" s="758" t="s">
        <v>201</v>
      </c>
      <c r="B39" s="759"/>
      <c r="C39" s="759"/>
      <c r="D39" s="759"/>
      <c r="E39" s="760"/>
      <c r="F39" s="301">
        <v>29</v>
      </c>
      <c r="G39" s="748">
        <f>+'[1]TURIIN MSUT-21'!G45:H45+'[1]TURIIN BUS MSUT-23'!G45:H45+'[1]TURIIN KOLLEGE-17'!G45:H45+'[1]TURIIN BUS KOLLEGE-6'!G45:H45+'[1]TURIIN IH SUR-8'!G45:H45</f>
        <v>10</v>
      </c>
      <c r="H39" s="750"/>
      <c r="I39" s="300">
        <f>+'[1]TURIIN MSUT-21'!I45+'[1]TURIIN BUS MSUT-23'!I45+'[1]TURIIN KOLLEGE-17'!I45+'[1]TURIIN BUS KOLLEGE-6'!I45+'[1]TURIIN IH SUR-8'!I45</f>
        <v>5</v>
      </c>
      <c r="J39" s="300">
        <f>+'[1]TURIIN MSUT-21'!J45+'[1]TURIIN BUS MSUT-23'!J45+'[1]TURIIN KOLLEGE-17'!J45+'[1]TURIIN BUS KOLLEGE-6'!J45+'[1]TURIIN IH SUR-8'!J45</f>
        <v>2</v>
      </c>
      <c r="K39" s="300">
        <f>+'[1]TURIIN MSUT-21'!K45+'[1]TURIIN BUS MSUT-23'!K45+'[1]TURIIN KOLLEGE-17'!K45+'[1]TURIIN BUS KOLLEGE-6'!K45+'[1]TURIIN IH SUR-8'!K45</f>
        <v>1</v>
      </c>
      <c r="L39" s="300">
        <f>+'[1]TURIIN MSUT-21'!L45+'[1]TURIIN BUS MSUT-23'!L45+'[1]TURIIN KOLLEGE-17'!L45+'[1]TURIIN BUS KOLLEGE-6'!L45+'[1]TURIIN IH SUR-8'!L45</f>
        <v>12</v>
      </c>
      <c r="M39" s="300">
        <f>+'[1]TURIIN MSUT-21'!M45+'[1]TURIIN BUS MSUT-23'!M45+'[1]TURIIN KOLLEGE-17'!M45+'[1]TURIIN BUS KOLLEGE-6'!M45+'[1]TURIIN IH SUR-8'!M45</f>
        <v>8</v>
      </c>
      <c r="N39" s="300">
        <f>+'[1]TURIIN MSUT-21'!N45+'[1]TURIIN BUS MSUT-23'!N45+'[1]TURIIN KOLLEGE-17'!N45+'[1]TURIIN BUS KOLLEGE-6'!N45+'[1]TURIIN IH SUR-8'!N45</f>
        <v>12</v>
      </c>
      <c r="O39" s="300">
        <f>+'[1]TURIIN MSUT-21'!O45+'[1]TURIIN BUS MSUT-23'!O45+'[1]TURIIN KOLLEGE-17'!O45+'[1]TURIIN BUS KOLLEGE-6'!O45+'[1]TURIIN IH SUR-8'!O45</f>
        <v>7</v>
      </c>
      <c r="P39" s="302">
        <f t="shared" si="1"/>
        <v>50</v>
      </c>
      <c r="Q39" s="302">
        <f t="shared" si="2"/>
        <v>35</v>
      </c>
      <c r="R39" s="300">
        <f>+'[1]TURIIN MSUT-21'!R45+'[1]TURIIN BUS MSUT-23'!R45+'[1]TURIIN KOLLEGE-17'!R45+'[1]TURIIN BUS KOLLEGE-6'!R45+'[1]TURIIN IH SUR-8'!R45</f>
        <v>14</v>
      </c>
      <c r="S39" s="300">
        <f>+'[1]TURIIN MSUT-21'!S45+'[1]TURIIN BUS MSUT-23'!S45+'[1]TURIIN KOLLEGE-17'!S45+'[1]TURIIN BUS KOLLEGE-6'!S45+'[1]TURIIN IH SUR-8'!S45</f>
        <v>12</v>
      </c>
      <c r="T39" s="300">
        <f>+'[1]TURIIN MSUT-21'!T45+'[1]TURIIN BUS MSUT-23'!T45+'[1]TURIIN KOLLEGE-17'!T45+'[1]TURIIN BUS KOLLEGE-6'!T45+'[1]TURIIN IH SUR-8'!T45</f>
        <v>36</v>
      </c>
      <c r="U39" s="300">
        <f>+'[1]TURIIN MSUT-21'!U45+'[1]TURIIN BUS MSUT-23'!U45+'[1]TURIIN KOLLEGE-17'!U45+'[1]TURIIN BUS KOLLEGE-6'!U45+'[1]TURIIN IH SUR-8'!U45</f>
        <v>23</v>
      </c>
      <c r="V39" s="300">
        <f>+'[1]TURIIN MSUT-21'!V45+'[1]TURIIN BUS MSUT-23'!V45+'[1]TURIIN KOLLEGE-17'!V45+'[1]TURIIN BUS KOLLEGE-6'!V45+'[1]TURIIN IH SUR-8'!V45</f>
        <v>12</v>
      </c>
      <c r="W39" s="300">
        <f>+'[1]TURIIN MSUT-21'!W45+'[1]TURIIN BUS MSUT-23'!W45+'[1]TURIIN KOLLEGE-17'!W45+'[1]TURIIN BUS KOLLEGE-6'!W45+'[1]TURIIN IH SUR-8'!W45</f>
        <v>6</v>
      </c>
      <c r="X39" s="300">
        <f>+'[1]TURIIN MSUT-21'!X45+'[1]TURIIN BUS MSUT-23'!X45+'[1]TURIIN KOLLEGE-17'!X45+'[1]TURIIN BUS KOLLEGE-6'!X45+'[1]TURIIN IH SUR-8'!X45</f>
        <v>39</v>
      </c>
      <c r="Y39" s="300">
        <f>+'[1]TURIIN MSUT-21'!Y45+'[1]TURIIN BUS MSUT-23'!Y45+'[1]TURIIN KOLLEGE-17'!Y45+'[1]TURIIN BUS KOLLEGE-6'!Y45+'[1]TURIIN IH SUR-8'!Y45</f>
        <v>26</v>
      </c>
      <c r="Z39" s="300">
        <f>+'[1]TURIIN MSUT-21'!Z45+'[1]TURIIN BUS MSUT-23'!Z45+'[1]TURIIN KOLLEGE-17'!Z45+'[1]TURIIN BUS KOLLEGE-6'!Z45+'[1]TURIIN IH SUR-8'!Z45</f>
        <v>0</v>
      </c>
      <c r="AA39" s="300">
        <f>+'[1]TURIIN MSUT-21'!AA45+'[1]TURIIN BUS MSUT-23'!AA45+'[1]TURIIN KOLLEGE-17'!AA45+'[1]TURIIN BUS KOLLEGE-6'!AA45+'[1]TURIIN IH SUR-8'!AA45</f>
        <v>0</v>
      </c>
      <c r="AB39" s="300">
        <f>+'[1]TURIIN MSUT-21'!AB45+'[1]TURIIN BUS MSUT-23'!AB45+'[1]TURIIN KOLLEGE-17'!AB45+'[1]TURIIN BUS KOLLEGE-6'!AB45+'[1]TURIIN IH SUR-8'!AB45</f>
        <v>0</v>
      </c>
      <c r="AC39" s="300">
        <f>+'[1]TURIIN MSUT-21'!AC45+'[1]TURIIN BUS MSUT-23'!AC45+'[1]TURIIN KOLLEGE-17'!AC45+'[1]TURIIN BUS KOLLEGE-6'!AC45+'[1]TURIIN IH SUR-8'!AC45</f>
        <v>0</v>
      </c>
      <c r="AD39" s="300">
        <f>+'[1]TURIIN MSUT-21'!AD45+'[1]TURIIN BUS MSUT-23'!AD45+'[1]TURIIN KOLLEGE-17'!AD45+'[1]TURIIN BUS KOLLEGE-6'!AD45+'[1]TURIIN IH SUR-8'!AD45</f>
        <v>3</v>
      </c>
      <c r="AE39" s="300">
        <f>+'[1]TURIIN MSUT-21'!AE45+'[1]TURIIN BUS MSUT-23'!AE45+'[1]TURIIN KOLLEGE-17'!AE45+'[1]TURIIN BUS KOLLEGE-6'!AE45+'[1]TURIIN IH SUR-8'!AE45</f>
        <v>2</v>
      </c>
    </row>
    <row r="40" spans="1:31" ht="18" customHeight="1">
      <c r="A40" s="758" t="s">
        <v>202</v>
      </c>
      <c r="B40" s="759"/>
      <c r="C40" s="759"/>
      <c r="D40" s="759"/>
      <c r="E40" s="760"/>
      <c r="F40" s="301">
        <v>30</v>
      </c>
      <c r="G40" s="748">
        <f>+'[1]TURIIN MSUT-21'!G46:H46+'[1]TURIIN BUS MSUT-23'!G46:H46+'[1]TURIIN KOLLEGE-17'!G46:H46+'[1]TURIIN BUS KOLLEGE-6'!G46:H46+'[1]TURIIN IH SUR-8'!G46:H46</f>
        <v>12</v>
      </c>
      <c r="H40" s="750"/>
      <c r="I40" s="300">
        <f>+'[1]TURIIN MSUT-21'!I46+'[1]TURIIN BUS MSUT-23'!I46+'[1]TURIIN KOLLEGE-17'!I46+'[1]TURIIN BUS KOLLEGE-6'!I46+'[1]TURIIN IH SUR-8'!I46</f>
        <v>7</v>
      </c>
      <c r="J40" s="300">
        <f>+'[1]TURIIN MSUT-21'!J46+'[1]TURIIN BUS MSUT-23'!J46+'[1]TURIIN KOLLEGE-17'!J46+'[1]TURIIN BUS KOLLEGE-6'!J46+'[1]TURIIN IH SUR-8'!J46</f>
        <v>0</v>
      </c>
      <c r="K40" s="300">
        <f>+'[1]TURIIN MSUT-21'!K46+'[1]TURIIN BUS MSUT-23'!K46+'[1]TURIIN KOLLEGE-17'!K46+'[1]TURIIN BUS KOLLEGE-6'!K46+'[1]TURIIN IH SUR-8'!K46</f>
        <v>0</v>
      </c>
      <c r="L40" s="300">
        <f>+'[1]TURIIN MSUT-21'!L46+'[1]TURIIN BUS MSUT-23'!L46+'[1]TURIIN KOLLEGE-17'!L46+'[1]TURIIN BUS KOLLEGE-6'!L46+'[1]TURIIN IH SUR-8'!L46</f>
        <v>17</v>
      </c>
      <c r="M40" s="300">
        <f>+'[1]TURIIN MSUT-21'!M46+'[1]TURIIN BUS MSUT-23'!M46+'[1]TURIIN KOLLEGE-17'!M46+'[1]TURIIN BUS KOLLEGE-6'!M46+'[1]TURIIN IH SUR-8'!M46</f>
        <v>14</v>
      </c>
      <c r="N40" s="300">
        <f>+'[1]TURIIN MSUT-21'!N46+'[1]TURIIN BUS MSUT-23'!N46+'[1]TURIIN KOLLEGE-17'!N46+'[1]TURIIN BUS KOLLEGE-6'!N46+'[1]TURIIN IH SUR-8'!N46</f>
        <v>33</v>
      </c>
      <c r="O40" s="300">
        <f>+'[1]TURIIN MSUT-21'!O46+'[1]TURIIN BUS MSUT-23'!O46+'[1]TURIIN KOLLEGE-17'!O46+'[1]TURIIN BUS KOLLEGE-6'!O46+'[1]TURIIN IH SUR-8'!O46</f>
        <v>28</v>
      </c>
      <c r="P40" s="302">
        <f t="shared" si="1"/>
        <v>305</v>
      </c>
      <c r="Q40" s="302">
        <f t="shared" si="2"/>
        <v>237</v>
      </c>
      <c r="R40" s="300">
        <f>+'[1]TURIIN MSUT-21'!R46+'[1]TURIIN BUS MSUT-23'!R46+'[1]TURIIN KOLLEGE-17'!R46+'[1]TURIIN BUS KOLLEGE-6'!R46+'[1]TURIIN IH SUR-8'!R46</f>
        <v>117</v>
      </c>
      <c r="S40" s="300">
        <f>+'[1]TURIIN MSUT-21'!S46+'[1]TURIIN BUS MSUT-23'!S46+'[1]TURIIN KOLLEGE-17'!S46+'[1]TURIIN BUS KOLLEGE-6'!S46+'[1]TURIIN IH SUR-8'!S46</f>
        <v>100</v>
      </c>
      <c r="T40" s="300">
        <f>+'[1]TURIIN MSUT-21'!T46+'[1]TURIIN BUS MSUT-23'!T46+'[1]TURIIN KOLLEGE-17'!T46+'[1]TURIIN BUS KOLLEGE-6'!T46+'[1]TURIIN IH SUR-8'!T46</f>
        <v>188</v>
      </c>
      <c r="U40" s="300">
        <f>+'[1]TURIIN MSUT-21'!U46+'[1]TURIIN BUS MSUT-23'!U46+'[1]TURIIN KOLLEGE-17'!U46+'[1]TURIIN BUS KOLLEGE-6'!U46+'[1]TURIIN IH SUR-8'!U46</f>
        <v>137</v>
      </c>
      <c r="V40" s="300">
        <f>+'[1]TURIIN MSUT-21'!V46+'[1]TURIIN BUS MSUT-23'!V46+'[1]TURIIN KOLLEGE-17'!V46+'[1]TURIIN BUS KOLLEGE-6'!V46+'[1]TURIIN IH SUR-8'!V46</f>
        <v>68</v>
      </c>
      <c r="W40" s="300">
        <f>+'[1]TURIIN MSUT-21'!W46+'[1]TURIIN BUS MSUT-23'!W46+'[1]TURIIN KOLLEGE-17'!W46+'[1]TURIIN BUS KOLLEGE-6'!W46+'[1]TURIIN IH SUR-8'!W46</f>
        <v>49</v>
      </c>
      <c r="X40" s="300">
        <f>+'[1]TURIIN MSUT-21'!X46+'[1]TURIIN BUS MSUT-23'!X46+'[1]TURIIN KOLLEGE-17'!X46+'[1]TURIIN BUS KOLLEGE-6'!X46+'[1]TURIIN IH SUR-8'!X46</f>
        <v>207</v>
      </c>
      <c r="Y40" s="300">
        <f>+'[1]TURIIN MSUT-21'!Y46+'[1]TURIIN BUS MSUT-23'!Y46+'[1]TURIIN KOLLEGE-17'!Y46+'[1]TURIIN BUS KOLLEGE-6'!Y46+'[1]TURIIN IH SUR-8'!Y46</f>
        <v>163</v>
      </c>
      <c r="Z40" s="300">
        <f>+'[1]TURIIN MSUT-21'!Z46+'[1]TURIIN BUS MSUT-23'!Z46+'[1]TURIIN KOLLEGE-17'!Z46+'[1]TURIIN BUS KOLLEGE-6'!Z46+'[1]TURIIN IH SUR-8'!Z46</f>
        <v>1</v>
      </c>
      <c r="AA40" s="300">
        <f>+'[1]TURIIN MSUT-21'!AA46+'[1]TURIIN BUS MSUT-23'!AA46+'[1]TURIIN KOLLEGE-17'!AA46+'[1]TURIIN BUS KOLLEGE-6'!AA46+'[1]TURIIN IH SUR-8'!AA46</f>
        <v>1</v>
      </c>
      <c r="AB40" s="300">
        <f>+'[1]TURIIN MSUT-21'!AB46+'[1]TURIIN BUS MSUT-23'!AB46+'[1]TURIIN KOLLEGE-17'!AB46+'[1]TURIIN BUS KOLLEGE-6'!AB46+'[1]TURIIN IH SUR-8'!AB46</f>
        <v>1</v>
      </c>
      <c r="AC40" s="300">
        <f>+'[1]TURIIN MSUT-21'!AC46+'[1]TURIIN BUS MSUT-23'!AC46+'[1]TURIIN KOLLEGE-17'!AC46+'[1]TURIIN BUS KOLLEGE-6'!AC46+'[1]TURIIN IH SUR-8'!AC46</f>
        <v>1</v>
      </c>
      <c r="AD40" s="300">
        <f>+'[1]TURIIN MSUT-21'!AD46+'[1]TURIIN BUS MSUT-23'!AD46+'[1]TURIIN KOLLEGE-17'!AD46+'[1]TURIIN BUS KOLLEGE-6'!AD46+'[1]TURIIN IH SUR-8'!AD46</f>
        <v>9</v>
      </c>
      <c r="AE40" s="300">
        <f>+'[1]TURIIN MSUT-21'!AE46+'[1]TURIIN BUS MSUT-23'!AE46+'[1]TURIIN KOLLEGE-17'!AE46+'[1]TURIIN BUS KOLLEGE-6'!AE46+'[1]TURIIN IH SUR-8'!AE46</f>
        <v>9</v>
      </c>
    </row>
    <row r="41" spans="1:31" ht="18" customHeight="1">
      <c r="A41" s="758" t="s">
        <v>203</v>
      </c>
      <c r="B41" s="759"/>
      <c r="C41" s="759"/>
      <c r="D41" s="759"/>
      <c r="E41" s="760"/>
      <c r="F41" s="301">
        <v>31</v>
      </c>
      <c r="G41" s="748">
        <f>+'[1]TURIIN MSUT-21'!G47:H47+'[1]TURIIN BUS MSUT-23'!G47:H47+'[1]TURIIN KOLLEGE-17'!G47:H47+'[1]TURIIN BUS KOLLEGE-6'!G47:H47+'[1]TURIIN IH SUR-8'!G47:H47</f>
        <v>1</v>
      </c>
      <c r="H41" s="750"/>
      <c r="I41" s="300">
        <f>+'[1]TURIIN MSUT-21'!I47+'[1]TURIIN BUS MSUT-23'!I47+'[1]TURIIN KOLLEGE-17'!I47+'[1]TURIIN BUS KOLLEGE-6'!I47+'[1]TURIIN IH SUR-8'!I47</f>
        <v>1</v>
      </c>
      <c r="J41" s="300">
        <f>+'[1]TURIIN MSUT-21'!J47+'[1]TURIIN BUS MSUT-23'!J47+'[1]TURIIN KOLLEGE-17'!J47+'[1]TURIIN BUS KOLLEGE-6'!J47+'[1]TURIIN IH SUR-8'!J47</f>
        <v>0</v>
      </c>
      <c r="K41" s="300">
        <f>+'[1]TURIIN MSUT-21'!K47+'[1]TURIIN BUS MSUT-23'!K47+'[1]TURIIN KOLLEGE-17'!K47+'[1]TURIIN BUS KOLLEGE-6'!K47+'[1]TURIIN IH SUR-8'!K47</f>
        <v>0</v>
      </c>
      <c r="L41" s="300">
        <f>+'[1]TURIIN MSUT-21'!L47+'[1]TURIIN BUS MSUT-23'!L47+'[1]TURIIN KOLLEGE-17'!L47+'[1]TURIIN BUS KOLLEGE-6'!L47+'[1]TURIIN IH SUR-8'!L47</f>
        <v>7</v>
      </c>
      <c r="M41" s="300">
        <f>+'[1]TURIIN MSUT-21'!M47+'[1]TURIIN BUS MSUT-23'!M47+'[1]TURIIN KOLLEGE-17'!M47+'[1]TURIIN BUS KOLLEGE-6'!M47+'[1]TURIIN IH SUR-8'!M47</f>
        <v>0</v>
      </c>
      <c r="N41" s="300">
        <f>+'[1]TURIIN MSUT-21'!N47+'[1]TURIIN BUS MSUT-23'!N47+'[1]TURIIN KOLLEGE-17'!N47+'[1]TURIIN BUS KOLLEGE-6'!N47+'[1]TURIIN IH SUR-8'!N47</f>
        <v>12</v>
      </c>
      <c r="O41" s="300">
        <f>+'[1]TURIIN MSUT-21'!O47+'[1]TURIIN BUS MSUT-23'!O47+'[1]TURIIN KOLLEGE-17'!O47+'[1]TURIIN BUS KOLLEGE-6'!O47+'[1]TURIIN IH SUR-8'!O47</f>
        <v>8</v>
      </c>
      <c r="P41" s="302">
        <f t="shared" si="1"/>
        <v>727</v>
      </c>
      <c r="Q41" s="302">
        <f t="shared" si="2"/>
        <v>482</v>
      </c>
      <c r="R41" s="300">
        <f>+'[1]TURIIN MSUT-21'!R47+'[1]TURIIN BUS MSUT-23'!R47+'[1]TURIIN KOLLEGE-17'!R47+'[1]TURIIN BUS KOLLEGE-6'!R47+'[1]TURIIN IH SUR-8'!R47</f>
        <v>290</v>
      </c>
      <c r="S41" s="300">
        <f>+'[1]TURIIN MSUT-21'!S47+'[1]TURIIN BUS MSUT-23'!S47+'[1]TURIIN KOLLEGE-17'!S47+'[1]TURIIN BUS KOLLEGE-6'!S47+'[1]TURIIN IH SUR-8'!S47</f>
        <v>224</v>
      </c>
      <c r="T41" s="300">
        <f>+'[1]TURIIN MSUT-21'!T47+'[1]TURIIN BUS MSUT-23'!T47+'[1]TURIIN KOLLEGE-17'!T47+'[1]TURIIN BUS KOLLEGE-6'!T47+'[1]TURIIN IH SUR-8'!T47</f>
        <v>437</v>
      </c>
      <c r="U41" s="300">
        <f>+'[1]TURIIN MSUT-21'!U47+'[1]TURIIN BUS MSUT-23'!U47+'[1]TURIIN KOLLEGE-17'!U47+'[1]TURIIN BUS KOLLEGE-6'!U47+'[1]TURIIN IH SUR-8'!U47</f>
        <v>258</v>
      </c>
      <c r="V41" s="300">
        <f>+'[1]TURIIN MSUT-21'!V47+'[1]TURIIN BUS MSUT-23'!V47+'[1]TURIIN KOLLEGE-17'!V47+'[1]TURIIN BUS KOLLEGE-6'!V47+'[1]TURIIN IH SUR-8'!V47</f>
        <v>152</v>
      </c>
      <c r="W41" s="300">
        <f>+'[1]TURIIN MSUT-21'!W47+'[1]TURIIN BUS MSUT-23'!W47+'[1]TURIIN KOLLEGE-17'!W47+'[1]TURIIN BUS KOLLEGE-6'!W47+'[1]TURIIN IH SUR-8'!W47</f>
        <v>87</v>
      </c>
      <c r="X41" s="300">
        <f>+'[1]TURIIN MSUT-21'!X47+'[1]TURIIN BUS MSUT-23'!X47+'[1]TURIIN KOLLEGE-17'!X47+'[1]TURIIN BUS KOLLEGE-6'!X47+'[1]TURIIN IH SUR-8'!X47</f>
        <v>496</v>
      </c>
      <c r="Y41" s="300">
        <f>+'[1]TURIIN MSUT-21'!Y47+'[1]TURIIN BUS MSUT-23'!Y47+'[1]TURIIN KOLLEGE-17'!Y47+'[1]TURIIN BUS KOLLEGE-6'!Y47+'[1]TURIIN IH SUR-8'!Y47</f>
        <v>326</v>
      </c>
      <c r="Z41" s="300">
        <f>+'[1]TURIIN MSUT-21'!Z47+'[1]TURIIN BUS MSUT-23'!Z47+'[1]TURIIN KOLLEGE-17'!Z47+'[1]TURIIN BUS KOLLEGE-6'!Z47+'[1]TURIIN IH SUR-8'!Z47</f>
        <v>0</v>
      </c>
      <c r="AA41" s="300">
        <f>+'[1]TURIIN MSUT-21'!AA47+'[1]TURIIN BUS MSUT-23'!AA47+'[1]TURIIN KOLLEGE-17'!AA47+'[1]TURIIN BUS KOLLEGE-6'!AA47+'[1]TURIIN IH SUR-8'!AA47</f>
        <v>0</v>
      </c>
      <c r="AB41" s="300">
        <f>+'[1]TURIIN MSUT-21'!AB47+'[1]TURIIN BUS MSUT-23'!AB47+'[1]TURIIN KOLLEGE-17'!AB47+'[1]TURIIN BUS KOLLEGE-6'!AB47+'[1]TURIIN IH SUR-8'!AB47</f>
        <v>0</v>
      </c>
      <c r="AC41" s="300">
        <f>+'[1]TURIIN MSUT-21'!AC47+'[1]TURIIN BUS MSUT-23'!AC47+'[1]TURIIN KOLLEGE-17'!AC47+'[1]TURIIN BUS KOLLEGE-6'!AC47+'[1]TURIIN IH SUR-8'!AC47</f>
        <v>0</v>
      </c>
      <c r="AD41" s="300">
        <f>+'[1]TURIIN MSUT-21'!AD47+'[1]TURIIN BUS MSUT-23'!AD47+'[1]TURIIN KOLLEGE-17'!AD47+'[1]TURIIN BUS KOLLEGE-6'!AD47+'[1]TURIIN IH SUR-8'!AD47</f>
        <v>22</v>
      </c>
      <c r="AE41" s="300">
        <f>+'[1]TURIIN MSUT-21'!AE47+'[1]TURIIN BUS MSUT-23'!AE47+'[1]TURIIN KOLLEGE-17'!AE47+'[1]TURIIN BUS KOLLEGE-6'!AE47+'[1]TURIIN IH SUR-8'!AE47</f>
        <v>17</v>
      </c>
    </row>
    <row r="42" spans="1:31" ht="27.75" customHeight="1">
      <c r="A42" s="753" t="s">
        <v>776</v>
      </c>
      <c r="B42" s="754"/>
      <c r="C42" s="754"/>
      <c r="D42" s="754"/>
      <c r="E42" s="755"/>
      <c r="F42" s="301">
        <v>32</v>
      </c>
      <c r="G42" s="756">
        <f>SUM(G43:H46)</f>
        <v>5</v>
      </c>
      <c r="H42" s="757"/>
      <c r="I42" s="302">
        <f t="shared" ref="I42:O42" si="12">SUM(I43:I46)</f>
        <v>2</v>
      </c>
      <c r="J42" s="302">
        <f t="shared" si="12"/>
        <v>3</v>
      </c>
      <c r="K42" s="302">
        <f t="shared" si="12"/>
        <v>3</v>
      </c>
      <c r="L42" s="302">
        <f t="shared" si="12"/>
        <v>14</v>
      </c>
      <c r="M42" s="302">
        <f t="shared" si="12"/>
        <v>9</v>
      </c>
      <c r="N42" s="302">
        <f t="shared" si="12"/>
        <v>13</v>
      </c>
      <c r="O42" s="302">
        <f t="shared" si="12"/>
        <v>9</v>
      </c>
      <c r="P42" s="302">
        <f t="shared" si="1"/>
        <v>1949</v>
      </c>
      <c r="Q42" s="302">
        <f t="shared" si="2"/>
        <v>1228</v>
      </c>
      <c r="R42" s="302">
        <f t="shared" ref="R42:AE42" si="13">SUM(R43:R46)</f>
        <v>660</v>
      </c>
      <c r="S42" s="302">
        <f t="shared" si="13"/>
        <v>523</v>
      </c>
      <c r="T42" s="302">
        <f t="shared" si="13"/>
        <v>1289</v>
      </c>
      <c r="U42" s="302">
        <f t="shared" si="13"/>
        <v>705</v>
      </c>
      <c r="V42" s="302">
        <f t="shared" si="13"/>
        <v>330</v>
      </c>
      <c r="W42" s="302">
        <f t="shared" si="13"/>
        <v>206</v>
      </c>
      <c r="X42" s="302">
        <f t="shared" si="13"/>
        <v>1310</v>
      </c>
      <c r="Y42" s="302">
        <f t="shared" si="13"/>
        <v>816</v>
      </c>
      <c r="Z42" s="302">
        <f t="shared" si="13"/>
        <v>20</v>
      </c>
      <c r="AA42" s="302">
        <f t="shared" si="13"/>
        <v>17</v>
      </c>
      <c r="AB42" s="302">
        <f t="shared" si="13"/>
        <v>1</v>
      </c>
      <c r="AC42" s="302">
        <f t="shared" si="13"/>
        <v>1</v>
      </c>
      <c r="AD42" s="302">
        <f t="shared" si="13"/>
        <v>64</v>
      </c>
      <c r="AE42" s="302">
        <f t="shared" si="13"/>
        <v>43</v>
      </c>
    </row>
    <row r="43" spans="1:31" ht="18" customHeight="1">
      <c r="A43" s="758" t="s">
        <v>204</v>
      </c>
      <c r="B43" s="759"/>
      <c r="C43" s="759"/>
      <c r="D43" s="759"/>
      <c r="E43" s="760"/>
      <c r="F43" s="301">
        <v>33</v>
      </c>
      <c r="G43" s="748">
        <f>+'[1]TURIIN MSUT-21'!G49:H49+'[1]TURIIN BUS MSUT-23'!G49:H49+'[1]TURIIN KOLLEGE-17'!G49:H49+'[1]TURIIN BUS KOLLEGE-6'!G49:H49+'[1]TURIIN IH SUR-8'!G49:H49</f>
        <v>1</v>
      </c>
      <c r="H43" s="750"/>
      <c r="I43" s="300">
        <f>+'[1]TURIIN MSUT-21'!I49+'[1]TURIIN BUS MSUT-23'!I49+'[1]TURIIN KOLLEGE-17'!I49+'[1]TURIIN BUS KOLLEGE-6'!I49+'[1]TURIIN IH SUR-8'!I49</f>
        <v>0</v>
      </c>
      <c r="J43" s="300">
        <f>+'[1]TURIIN MSUT-21'!J49+'[1]TURIIN BUS MSUT-23'!J49+'[1]TURIIN KOLLEGE-17'!J49+'[1]TURIIN BUS KOLLEGE-6'!J49+'[1]TURIIN IH SUR-8'!J49</f>
        <v>0</v>
      </c>
      <c r="K43" s="300">
        <f>+'[1]TURIIN MSUT-21'!K49+'[1]TURIIN BUS MSUT-23'!K49+'[1]TURIIN KOLLEGE-17'!K49+'[1]TURIIN BUS KOLLEGE-6'!K49+'[1]TURIIN IH SUR-8'!K49</f>
        <v>0</v>
      </c>
      <c r="L43" s="300">
        <f>+'[1]TURIIN MSUT-21'!L49+'[1]TURIIN BUS MSUT-23'!L49+'[1]TURIIN KOLLEGE-17'!L49+'[1]TURIIN BUS KOLLEGE-6'!L49+'[1]TURIIN IH SUR-8'!L49</f>
        <v>1</v>
      </c>
      <c r="M43" s="300">
        <f>+'[1]TURIIN MSUT-21'!M49+'[1]TURIIN BUS MSUT-23'!M49+'[1]TURIIN KOLLEGE-17'!M49+'[1]TURIIN BUS KOLLEGE-6'!M49+'[1]TURIIN IH SUR-8'!M49</f>
        <v>0</v>
      </c>
      <c r="N43" s="300">
        <f>+'[1]TURIIN MSUT-21'!N49+'[1]TURIIN BUS MSUT-23'!N49+'[1]TURIIN KOLLEGE-17'!N49+'[1]TURIIN BUS KOLLEGE-6'!N49+'[1]TURIIN IH SUR-8'!N49</f>
        <v>0</v>
      </c>
      <c r="O43" s="300">
        <f>+'[1]TURIIN MSUT-21'!O49+'[1]TURIIN BUS MSUT-23'!O49+'[1]TURIIN KOLLEGE-17'!O49+'[1]TURIIN BUS KOLLEGE-6'!O49+'[1]TURIIN IH SUR-8'!O49</f>
        <v>0</v>
      </c>
      <c r="P43" s="302">
        <f t="shared" si="1"/>
        <v>47</v>
      </c>
      <c r="Q43" s="302">
        <f t="shared" si="2"/>
        <v>27</v>
      </c>
      <c r="R43" s="300">
        <f>+'[1]TURIIN MSUT-21'!R49+'[1]TURIIN BUS MSUT-23'!R49+'[1]TURIIN KOLLEGE-17'!R49+'[1]TURIIN BUS KOLLEGE-6'!R49+'[1]TURIIN IH SUR-8'!R49</f>
        <v>6</v>
      </c>
      <c r="S43" s="300">
        <f>+'[1]TURIIN MSUT-21'!S49+'[1]TURIIN BUS MSUT-23'!S49+'[1]TURIIN KOLLEGE-17'!S49+'[1]TURIIN BUS KOLLEGE-6'!S49+'[1]TURIIN IH SUR-8'!S49</f>
        <v>4</v>
      </c>
      <c r="T43" s="300">
        <f>+'[1]TURIIN MSUT-21'!T49+'[1]TURIIN BUS MSUT-23'!T49+'[1]TURIIN KOLLEGE-17'!T49+'[1]TURIIN BUS KOLLEGE-6'!T49+'[1]TURIIN IH SUR-8'!T49</f>
        <v>41</v>
      </c>
      <c r="U43" s="300">
        <f>+'[1]TURIIN MSUT-21'!U49+'[1]TURIIN BUS MSUT-23'!U49+'[1]TURIIN KOLLEGE-17'!U49+'[1]TURIIN BUS KOLLEGE-6'!U49+'[1]TURIIN IH SUR-8'!U49</f>
        <v>23</v>
      </c>
      <c r="V43" s="300">
        <f>+'[1]TURIIN MSUT-21'!V49+'[1]TURIIN BUS MSUT-23'!V49+'[1]TURIIN KOLLEGE-17'!V49+'[1]TURIIN BUS KOLLEGE-6'!V49+'[1]TURIIN IH SUR-8'!V49</f>
        <v>10</v>
      </c>
      <c r="W43" s="300">
        <f>+'[1]TURIIN MSUT-21'!W49+'[1]TURIIN BUS MSUT-23'!W49+'[1]TURIIN KOLLEGE-17'!W49+'[1]TURIIN BUS KOLLEGE-6'!W49+'[1]TURIIN IH SUR-8'!W49</f>
        <v>5</v>
      </c>
      <c r="X43" s="300">
        <f>+'[1]TURIIN MSUT-21'!X49+'[1]TURIIN BUS MSUT-23'!X49+'[1]TURIIN KOLLEGE-17'!X49+'[1]TURIIN BUS KOLLEGE-6'!X49+'[1]TURIIN IH SUR-8'!X49</f>
        <v>28</v>
      </c>
      <c r="Y43" s="300">
        <f>+'[1]TURIIN MSUT-21'!Y49+'[1]TURIIN BUS MSUT-23'!Y49+'[1]TURIIN KOLLEGE-17'!Y49+'[1]TURIIN BUS KOLLEGE-6'!Y49+'[1]TURIIN IH SUR-8'!Y49</f>
        <v>21</v>
      </c>
      <c r="Z43" s="300">
        <f>+'[1]TURIIN MSUT-21'!Z49+'[1]TURIIN BUS MSUT-23'!Z49+'[1]TURIIN KOLLEGE-17'!Z49+'[1]TURIIN BUS KOLLEGE-6'!Z49+'[1]TURIIN IH SUR-8'!Z49</f>
        <v>1</v>
      </c>
      <c r="AA43" s="300">
        <f>+'[1]TURIIN MSUT-21'!AA49+'[1]TURIIN BUS MSUT-23'!AA49+'[1]TURIIN KOLLEGE-17'!AA49+'[1]TURIIN BUS KOLLEGE-6'!AA49+'[1]TURIIN IH SUR-8'!AA49</f>
        <v>0</v>
      </c>
      <c r="AB43" s="300">
        <f>+'[1]TURIIN MSUT-21'!AB49+'[1]TURIIN BUS MSUT-23'!AB49+'[1]TURIIN KOLLEGE-17'!AB49+'[1]TURIIN BUS KOLLEGE-6'!AB49+'[1]TURIIN IH SUR-8'!AB49</f>
        <v>0</v>
      </c>
      <c r="AC43" s="300">
        <f>+'[1]TURIIN MSUT-21'!AC49+'[1]TURIIN BUS MSUT-23'!AC49+'[1]TURIIN KOLLEGE-17'!AC49+'[1]TURIIN BUS KOLLEGE-6'!AC49+'[1]TURIIN IH SUR-8'!AC49</f>
        <v>0</v>
      </c>
      <c r="AD43" s="300">
        <f>+'[1]TURIIN MSUT-21'!AD49+'[1]TURIIN BUS MSUT-23'!AD49+'[1]TURIIN KOLLEGE-17'!AD49+'[1]TURIIN BUS KOLLEGE-6'!AD49+'[1]TURIIN IH SUR-8'!AD49</f>
        <v>2</v>
      </c>
      <c r="AE43" s="300">
        <f>+'[1]TURIIN MSUT-21'!AE49+'[1]TURIIN BUS MSUT-23'!AE49+'[1]TURIIN KOLLEGE-17'!AE49+'[1]TURIIN BUS KOLLEGE-6'!AE49+'[1]TURIIN IH SUR-8'!AE49</f>
        <v>2</v>
      </c>
    </row>
    <row r="44" spans="1:31" ht="18" customHeight="1">
      <c r="A44" s="758" t="s">
        <v>205</v>
      </c>
      <c r="B44" s="759"/>
      <c r="C44" s="759"/>
      <c r="D44" s="759"/>
      <c r="E44" s="760"/>
      <c r="F44" s="301">
        <v>34</v>
      </c>
      <c r="G44" s="748">
        <f>+'[1]TURIIN MSUT-21'!G50:H50+'[1]TURIIN BUS MSUT-23'!G50:H50+'[1]TURIIN KOLLEGE-17'!G50:H50+'[1]TURIIN BUS KOLLEGE-6'!G50:H50+'[1]TURIIN IH SUR-8'!G50:H50</f>
        <v>4</v>
      </c>
      <c r="H44" s="750"/>
      <c r="I44" s="300">
        <f>+'[1]TURIIN MSUT-21'!I50+'[1]TURIIN BUS MSUT-23'!I50+'[1]TURIIN KOLLEGE-17'!I50+'[1]TURIIN BUS KOLLEGE-6'!I50+'[1]TURIIN IH SUR-8'!I50</f>
        <v>2</v>
      </c>
      <c r="J44" s="300">
        <f>+'[1]TURIIN MSUT-21'!J50+'[1]TURIIN BUS MSUT-23'!J50+'[1]TURIIN KOLLEGE-17'!J50+'[1]TURIIN BUS KOLLEGE-6'!J50+'[1]TURIIN IH SUR-8'!J50</f>
        <v>1</v>
      </c>
      <c r="K44" s="300">
        <f>+'[1]TURIIN MSUT-21'!K50+'[1]TURIIN BUS MSUT-23'!K50+'[1]TURIIN KOLLEGE-17'!K50+'[1]TURIIN BUS KOLLEGE-6'!K50+'[1]TURIIN IH SUR-8'!K50</f>
        <v>1</v>
      </c>
      <c r="L44" s="300">
        <f>+'[1]TURIIN MSUT-21'!L50+'[1]TURIIN BUS MSUT-23'!L50+'[1]TURIIN KOLLEGE-17'!L50+'[1]TURIIN BUS KOLLEGE-6'!L50+'[1]TURIIN IH SUR-8'!L50</f>
        <v>10</v>
      </c>
      <c r="M44" s="300">
        <f>+'[1]TURIIN MSUT-21'!M50+'[1]TURIIN BUS MSUT-23'!M50+'[1]TURIIN KOLLEGE-17'!M50+'[1]TURIIN BUS KOLLEGE-6'!M50+'[1]TURIIN IH SUR-8'!M50</f>
        <v>7</v>
      </c>
      <c r="N44" s="300">
        <f>+'[1]TURIIN MSUT-21'!N50+'[1]TURIIN BUS MSUT-23'!N50+'[1]TURIIN KOLLEGE-17'!N50+'[1]TURIIN BUS KOLLEGE-6'!N50+'[1]TURIIN IH SUR-8'!N50</f>
        <v>9</v>
      </c>
      <c r="O44" s="300">
        <f>+'[1]TURIIN MSUT-21'!O50+'[1]TURIIN BUS MSUT-23'!O50+'[1]TURIIN KOLLEGE-17'!O50+'[1]TURIIN BUS KOLLEGE-6'!O50+'[1]TURIIN IH SUR-8'!O50</f>
        <v>6</v>
      </c>
      <c r="P44" s="302">
        <f t="shared" si="1"/>
        <v>335</v>
      </c>
      <c r="Q44" s="302">
        <f t="shared" si="2"/>
        <v>242</v>
      </c>
      <c r="R44" s="300">
        <f>+'[1]TURIIN MSUT-21'!R50+'[1]TURIIN BUS MSUT-23'!R50+'[1]TURIIN KOLLEGE-17'!R50+'[1]TURIIN BUS KOLLEGE-6'!R50+'[1]TURIIN IH SUR-8'!R50</f>
        <v>130</v>
      </c>
      <c r="S44" s="300">
        <f>+'[1]TURIIN MSUT-21'!S50+'[1]TURIIN BUS MSUT-23'!S50+'[1]TURIIN KOLLEGE-17'!S50+'[1]TURIIN BUS KOLLEGE-6'!S50+'[1]TURIIN IH SUR-8'!S50</f>
        <v>109</v>
      </c>
      <c r="T44" s="300">
        <f>+'[1]TURIIN MSUT-21'!T50+'[1]TURIIN BUS MSUT-23'!T50+'[1]TURIIN KOLLEGE-17'!T50+'[1]TURIIN BUS KOLLEGE-6'!T50+'[1]TURIIN IH SUR-8'!T50</f>
        <v>205</v>
      </c>
      <c r="U44" s="300">
        <f>+'[1]TURIIN MSUT-21'!U50+'[1]TURIIN BUS MSUT-23'!U50+'[1]TURIIN KOLLEGE-17'!U50+'[1]TURIIN BUS KOLLEGE-6'!U50+'[1]TURIIN IH SUR-8'!U50</f>
        <v>133</v>
      </c>
      <c r="V44" s="300">
        <f>+'[1]TURIIN MSUT-21'!V50+'[1]TURIIN BUS MSUT-23'!V50+'[1]TURIIN KOLLEGE-17'!V50+'[1]TURIIN BUS KOLLEGE-6'!V50+'[1]TURIIN IH SUR-8'!V50</f>
        <v>58</v>
      </c>
      <c r="W44" s="300">
        <f>+'[1]TURIIN MSUT-21'!W50+'[1]TURIIN BUS MSUT-23'!W50+'[1]TURIIN KOLLEGE-17'!W50+'[1]TURIIN BUS KOLLEGE-6'!W50+'[1]TURIIN IH SUR-8'!W50</f>
        <v>40</v>
      </c>
      <c r="X44" s="300">
        <f>+'[1]TURIIN MSUT-21'!X50+'[1]TURIIN BUS MSUT-23'!X50+'[1]TURIIN KOLLEGE-17'!X50+'[1]TURIIN BUS KOLLEGE-6'!X50+'[1]TURIIN IH SUR-8'!X50</f>
        <v>192</v>
      </c>
      <c r="Y44" s="300">
        <f>+'[1]TURIIN MSUT-21'!Y50+'[1]TURIIN BUS MSUT-23'!Y50+'[1]TURIIN KOLLEGE-17'!Y50+'[1]TURIIN BUS KOLLEGE-6'!Y50+'[1]TURIIN IH SUR-8'!Y50</f>
        <v>138</v>
      </c>
      <c r="Z44" s="300">
        <f>+'[1]TURIIN MSUT-21'!Z50+'[1]TURIIN BUS MSUT-23'!Z50+'[1]TURIIN KOLLEGE-17'!Z50+'[1]TURIIN BUS KOLLEGE-6'!Z50+'[1]TURIIN IH SUR-8'!Z50</f>
        <v>1</v>
      </c>
      <c r="AA44" s="300">
        <f>+'[1]TURIIN MSUT-21'!AA50+'[1]TURIIN BUS MSUT-23'!AA50+'[1]TURIIN KOLLEGE-17'!AA50+'[1]TURIIN BUS KOLLEGE-6'!AA50+'[1]TURIIN IH SUR-8'!AA50</f>
        <v>1</v>
      </c>
      <c r="AB44" s="300">
        <f>+'[1]TURIIN MSUT-21'!AB50+'[1]TURIIN BUS MSUT-23'!AB50+'[1]TURIIN KOLLEGE-17'!AB50+'[1]TURIIN BUS KOLLEGE-6'!AB50+'[1]TURIIN IH SUR-8'!AB50</f>
        <v>0</v>
      </c>
      <c r="AC44" s="300">
        <f>+'[1]TURIIN MSUT-21'!AC50+'[1]TURIIN BUS MSUT-23'!AC50+'[1]TURIIN KOLLEGE-17'!AC50+'[1]TURIIN BUS KOLLEGE-6'!AC50+'[1]TURIIN IH SUR-8'!AC50</f>
        <v>0</v>
      </c>
      <c r="AD44" s="300">
        <f>+'[1]TURIIN MSUT-21'!AD50+'[1]TURIIN BUS MSUT-23'!AD50+'[1]TURIIN KOLLEGE-17'!AD50+'[1]TURIIN BUS KOLLEGE-6'!AD50+'[1]TURIIN IH SUR-8'!AD50</f>
        <v>21</v>
      </c>
      <c r="AE44" s="300">
        <f>+'[1]TURIIN MSUT-21'!AE50+'[1]TURIIN BUS MSUT-23'!AE50+'[1]TURIIN KOLLEGE-17'!AE50+'[1]TURIIN BUS KOLLEGE-6'!AE50+'[1]TURIIN IH SUR-8'!AE50</f>
        <v>17</v>
      </c>
    </row>
    <row r="45" spans="1:31" ht="18" customHeight="1">
      <c r="A45" s="767" t="s">
        <v>206</v>
      </c>
      <c r="B45" s="768"/>
      <c r="C45" s="768"/>
      <c r="D45" s="768"/>
      <c r="E45" s="769"/>
      <c r="F45" s="301">
        <v>35</v>
      </c>
      <c r="G45" s="748">
        <f>+'[1]TURIIN MSUT-21'!G51:H51+'[1]TURIIN BUS MSUT-23'!G51:H51+'[1]TURIIN KOLLEGE-17'!G51:H51+'[1]TURIIN BUS KOLLEGE-6'!G51:H51+'[1]TURIIN IH SUR-8'!G51:H51</f>
        <v>0</v>
      </c>
      <c r="H45" s="750"/>
      <c r="I45" s="300">
        <f>+'[1]TURIIN MSUT-21'!I51+'[1]TURIIN BUS MSUT-23'!I51+'[1]TURIIN KOLLEGE-17'!I51+'[1]TURIIN BUS KOLLEGE-6'!I51+'[1]TURIIN IH SUR-8'!I51</f>
        <v>0</v>
      </c>
      <c r="J45" s="300">
        <f>+'[1]TURIIN MSUT-21'!J51+'[1]TURIIN BUS MSUT-23'!J51+'[1]TURIIN KOLLEGE-17'!J51+'[1]TURIIN BUS KOLLEGE-6'!J51+'[1]TURIIN IH SUR-8'!J51</f>
        <v>2</v>
      </c>
      <c r="K45" s="300">
        <f>+'[1]TURIIN MSUT-21'!K51+'[1]TURIIN BUS MSUT-23'!K51+'[1]TURIIN KOLLEGE-17'!K51+'[1]TURIIN BUS KOLLEGE-6'!K51+'[1]TURIIN IH SUR-8'!K51</f>
        <v>2</v>
      </c>
      <c r="L45" s="300">
        <f>+'[1]TURIIN MSUT-21'!L51+'[1]TURIIN BUS MSUT-23'!L51+'[1]TURIIN KOLLEGE-17'!L51+'[1]TURIIN BUS KOLLEGE-6'!L51+'[1]TURIIN IH SUR-8'!L51</f>
        <v>3</v>
      </c>
      <c r="M45" s="300">
        <f>+'[1]TURIIN MSUT-21'!M51+'[1]TURIIN BUS MSUT-23'!M51+'[1]TURIIN KOLLEGE-17'!M51+'[1]TURIIN BUS KOLLEGE-6'!M51+'[1]TURIIN IH SUR-8'!M51</f>
        <v>2</v>
      </c>
      <c r="N45" s="300">
        <f>+'[1]TURIIN MSUT-21'!N51+'[1]TURIIN BUS MSUT-23'!N51+'[1]TURIIN KOLLEGE-17'!N51+'[1]TURIIN BUS KOLLEGE-6'!N51+'[1]TURIIN IH SUR-8'!N51</f>
        <v>4</v>
      </c>
      <c r="O45" s="300">
        <f>+'[1]TURIIN MSUT-21'!O51+'[1]TURIIN BUS MSUT-23'!O51+'[1]TURIIN KOLLEGE-17'!O51+'[1]TURIIN BUS KOLLEGE-6'!O51+'[1]TURIIN IH SUR-8'!O51</f>
        <v>3</v>
      </c>
      <c r="P45" s="302">
        <f t="shared" si="1"/>
        <v>1121</v>
      </c>
      <c r="Q45" s="302">
        <f t="shared" si="2"/>
        <v>698</v>
      </c>
      <c r="R45" s="300">
        <f>+'[1]TURIIN MSUT-21'!R51+'[1]TURIIN BUS MSUT-23'!R51+'[1]TURIIN KOLLEGE-17'!R51+'[1]TURIIN BUS KOLLEGE-6'!R51+'[1]TURIIN IH SUR-8'!R51</f>
        <v>389</v>
      </c>
      <c r="S45" s="300">
        <f>+'[1]TURIIN MSUT-21'!S51+'[1]TURIIN BUS MSUT-23'!S51+'[1]TURIIN KOLLEGE-17'!S51+'[1]TURIIN BUS KOLLEGE-6'!S51+'[1]TURIIN IH SUR-8'!S51</f>
        <v>300</v>
      </c>
      <c r="T45" s="300">
        <f>+'[1]TURIIN MSUT-21'!T51+'[1]TURIIN BUS MSUT-23'!T51+'[1]TURIIN KOLLEGE-17'!T51+'[1]TURIIN BUS KOLLEGE-6'!T51+'[1]TURIIN IH SUR-8'!T51</f>
        <v>732</v>
      </c>
      <c r="U45" s="300">
        <f>+'[1]TURIIN MSUT-21'!U51+'[1]TURIIN BUS MSUT-23'!U51+'[1]TURIIN KOLLEGE-17'!U51+'[1]TURIIN BUS KOLLEGE-6'!U51+'[1]TURIIN IH SUR-8'!U51</f>
        <v>398</v>
      </c>
      <c r="V45" s="300">
        <f>+'[1]TURIIN MSUT-21'!V51+'[1]TURIIN BUS MSUT-23'!V51+'[1]TURIIN KOLLEGE-17'!V51+'[1]TURIIN BUS KOLLEGE-6'!V51+'[1]TURIIN IH SUR-8'!V51</f>
        <v>204</v>
      </c>
      <c r="W45" s="300">
        <f>+'[1]TURIIN MSUT-21'!W51+'[1]TURIIN BUS MSUT-23'!W51+'[1]TURIIN KOLLEGE-17'!W51+'[1]TURIIN BUS KOLLEGE-6'!W51+'[1]TURIIN IH SUR-8'!W51</f>
        <v>124</v>
      </c>
      <c r="X45" s="300">
        <f>+'[1]TURIIN MSUT-21'!X51+'[1]TURIIN BUS MSUT-23'!X51+'[1]TURIIN KOLLEGE-17'!X51+'[1]TURIIN BUS KOLLEGE-6'!X51+'[1]TURIIN IH SUR-8'!X51</f>
        <v>754</v>
      </c>
      <c r="Y45" s="300">
        <f>+'[1]TURIIN MSUT-21'!Y51+'[1]TURIIN BUS MSUT-23'!Y51+'[1]TURIIN KOLLEGE-17'!Y51+'[1]TURIIN BUS KOLLEGE-6'!Y51+'[1]TURIIN IH SUR-8'!Y51</f>
        <v>465</v>
      </c>
      <c r="Z45" s="300">
        <f>+'[1]TURIIN MSUT-21'!Z51+'[1]TURIIN BUS MSUT-23'!Z51+'[1]TURIIN KOLLEGE-17'!Z51+'[1]TURIIN BUS KOLLEGE-6'!Z51+'[1]TURIIN IH SUR-8'!Z51</f>
        <v>11</v>
      </c>
      <c r="AA45" s="300">
        <f>+'[1]TURIIN MSUT-21'!AA51+'[1]TURIIN BUS MSUT-23'!AA51+'[1]TURIIN KOLLEGE-17'!AA51+'[1]TURIIN BUS KOLLEGE-6'!AA51+'[1]TURIIN IH SUR-8'!AA51</f>
        <v>9</v>
      </c>
      <c r="AB45" s="300">
        <f>+'[1]TURIIN MSUT-21'!AB51+'[1]TURIIN BUS MSUT-23'!AB51+'[1]TURIIN KOLLEGE-17'!AB51+'[1]TURIIN BUS KOLLEGE-6'!AB51+'[1]TURIIN IH SUR-8'!AB51</f>
        <v>1</v>
      </c>
      <c r="AC45" s="300">
        <f>+'[1]TURIIN MSUT-21'!AC51+'[1]TURIIN BUS MSUT-23'!AC51+'[1]TURIIN KOLLEGE-17'!AC51+'[1]TURIIN BUS KOLLEGE-6'!AC51+'[1]TURIIN IH SUR-8'!AC51</f>
        <v>1</v>
      </c>
      <c r="AD45" s="300">
        <f>+'[1]TURIIN MSUT-21'!AD51+'[1]TURIIN BUS MSUT-23'!AD51+'[1]TURIIN KOLLEGE-17'!AD51+'[1]TURIIN BUS KOLLEGE-6'!AD51+'[1]TURIIN IH SUR-8'!AD51</f>
        <v>22</v>
      </c>
      <c r="AE45" s="300">
        <f>+'[1]TURIIN MSUT-21'!AE51+'[1]TURIIN BUS MSUT-23'!AE51+'[1]TURIIN KOLLEGE-17'!AE51+'[1]TURIIN BUS KOLLEGE-6'!AE51+'[1]TURIIN IH SUR-8'!AE51</f>
        <v>14</v>
      </c>
    </row>
    <row r="46" spans="1:31" ht="18" customHeight="1">
      <c r="A46" s="758" t="s">
        <v>207</v>
      </c>
      <c r="B46" s="759"/>
      <c r="C46" s="759"/>
      <c r="D46" s="759"/>
      <c r="E46" s="760"/>
      <c r="F46" s="301">
        <v>36</v>
      </c>
      <c r="G46" s="748">
        <f>+'[1]TURIIN MSUT-21'!G52:H52+'[1]TURIIN BUS MSUT-23'!G52:H52+'[1]TURIIN KOLLEGE-17'!G52:H52+'[1]TURIIN BUS KOLLEGE-6'!G52:H52+'[1]TURIIN IH SUR-8'!G52:H52</f>
        <v>0</v>
      </c>
      <c r="H46" s="750"/>
      <c r="I46" s="300">
        <f>+'[1]TURIIN MSUT-21'!I52+'[1]TURIIN BUS MSUT-23'!I52+'[1]TURIIN KOLLEGE-17'!I52+'[1]TURIIN BUS KOLLEGE-6'!I52+'[1]TURIIN IH SUR-8'!I52</f>
        <v>0</v>
      </c>
      <c r="J46" s="300">
        <f>+'[1]TURIIN MSUT-21'!J52+'[1]TURIIN BUS MSUT-23'!J52+'[1]TURIIN KOLLEGE-17'!J52+'[1]TURIIN BUS KOLLEGE-6'!J52+'[1]TURIIN IH SUR-8'!J52</f>
        <v>0</v>
      </c>
      <c r="K46" s="300">
        <f>+'[1]TURIIN MSUT-21'!K52+'[1]TURIIN BUS MSUT-23'!K52+'[1]TURIIN KOLLEGE-17'!K52+'[1]TURIIN BUS KOLLEGE-6'!K52+'[1]TURIIN IH SUR-8'!K52</f>
        <v>0</v>
      </c>
      <c r="L46" s="300">
        <f>+'[1]TURIIN MSUT-21'!L52+'[1]TURIIN BUS MSUT-23'!L52+'[1]TURIIN KOLLEGE-17'!L52+'[1]TURIIN BUS KOLLEGE-6'!L52+'[1]TURIIN IH SUR-8'!L52</f>
        <v>0</v>
      </c>
      <c r="M46" s="300">
        <f>+'[1]TURIIN MSUT-21'!M52+'[1]TURIIN BUS MSUT-23'!M52+'[1]TURIIN KOLLEGE-17'!M52+'[1]TURIIN BUS KOLLEGE-6'!M52+'[1]TURIIN IH SUR-8'!M52</f>
        <v>0</v>
      </c>
      <c r="N46" s="300">
        <f>+'[1]TURIIN MSUT-21'!N52+'[1]TURIIN BUS MSUT-23'!N52+'[1]TURIIN KOLLEGE-17'!N52+'[1]TURIIN BUS KOLLEGE-6'!N52+'[1]TURIIN IH SUR-8'!N52</f>
        <v>0</v>
      </c>
      <c r="O46" s="300">
        <f>+'[1]TURIIN MSUT-21'!O52+'[1]TURIIN BUS MSUT-23'!O52+'[1]TURIIN KOLLEGE-17'!O52+'[1]TURIIN BUS KOLLEGE-6'!O52+'[1]TURIIN IH SUR-8'!O52</f>
        <v>0</v>
      </c>
      <c r="P46" s="302">
        <f t="shared" si="1"/>
        <v>446</v>
      </c>
      <c r="Q46" s="302">
        <f t="shared" si="2"/>
        <v>261</v>
      </c>
      <c r="R46" s="300">
        <f>+'[1]TURIIN MSUT-21'!R52+'[1]TURIIN BUS MSUT-23'!R52+'[1]TURIIN KOLLEGE-17'!R52+'[1]TURIIN BUS KOLLEGE-6'!R52+'[1]TURIIN IH SUR-8'!R52</f>
        <v>135</v>
      </c>
      <c r="S46" s="300">
        <f>+'[1]TURIIN MSUT-21'!S52+'[1]TURIIN BUS MSUT-23'!S52+'[1]TURIIN KOLLEGE-17'!S52+'[1]TURIIN BUS KOLLEGE-6'!S52+'[1]TURIIN IH SUR-8'!S52</f>
        <v>110</v>
      </c>
      <c r="T46" s="300">
        <f>+'[1]TURIIN MSUT-21'!T52+'[1]TURIIN BUS MSUT-23'!T52+'[1]TURIIN KOLLEGE-17'!T52+'[1]TURIIN BUS KOLLEGE-6'!T52+'[1]TURIIN IH SUR-8'!T52</f>
        <v>311</v>
      </c>
      <c r="U46" s="300">
        <f>+'[1]TURIIN MSUT-21'!U52+'[1]TURIIN BUS MSUT-23'!U52+'[1]TURIIN KOLLEGE-17'!U52+'[1]TURIIN BUS KOLLEGE-6'!U52+'[1]TURIIN IH SUR-8'!U52</f>
        <v>151</v>
      </c>
      <c r="V46" s="300">
        <f>+'[1]TURIIN MSUT-21'!V52+'[1]TURIIN BUS MSUT-23'!V52+'[1]TURIIN KOLLEGE-17'!V52+'[1]TURIIN BUS KOLLEGE-6'!V52+'[1]TURIIN IH SUR-8'!V52</f>
        <v>58</v>
      </c>
      <c r="W46" s="300">
        <f>+'[1]TURIIN MSUT-21'!W52+'[1]TURIIN BUS MSUT-23'!W52+'[1]TURIIN KOLLEGE-17'!W52+'[1]TURIIN BUS KOLLEGE-6'!W52+'[1]TURIIN IH SUR-8'!W52</f>
        <v>37</v>
      </c>
      <c r="X46" s="300">
        <f>+'[1]TURIIN MSUT-21'!X52+'[1]TURIIN BUS MSUT-23'!X52+'[1]TURIIN KOLLEGE-17'!X52+'[1]TURIIN BUS KOLLEGE-6'!X52+'[1]TURIIN IH SUR-8'!X52</f>
        <v>336</v>
      </c>
      <c r="Y46" s="300">
        <f>+'[1]TURIIN MSUT-21'!Y52+'[1]TURIIN BUS MSUT-23'!Y52+'[1]TURIIN KOLLEGE-17'!Y52+'[1]TURIIN BUS KOLLEGE-6'!Y52+'[1]TURIIN IH SUR-8'!Y52</f>
        <v>192</v>
      </c>
      <c r="Z46" s="300">
        <f>+'[1]TURIIN MSUT-21'!Z52+'[1]TURIIN BUS MSUT-23'!Z52+'[1]TURIIN KOLLEGE-17'!Z52+'[1]TURIIN BUS KOLLEGE-6'!Z52+'[1]TURIIN IH SUR-8'!Z52</f>
        <v>7</v>
      </c>
      <c r="AA46" s="300">
        <f>+'[1]TURIIN MSUT-21'!AA52+'[1]TURIIN BUS MSUT-23'!AA52+'[1]TURIIN KOLLEGE-17'!AA52+'[1]TURIIN BUS KOLLEGE-6'!AA52+'[1]TURIIN IH SUR-8'!AA52</f>
        <v>7</v>
      </c>
      <c r="AB46" s="300">
        <f>+'[1]TURIIN MSUT-21'!AB52+'[1]TURIIN BUS MSUT-23'!AB52+'[1]TURIIN KOLLEGE-17'!AB52+'[1]TURIIN BUS KOLLEGE-6'!AB52+'[1]TURIIN IH SUR-8'!AB52</f>
        <v>0</v>
      </c>
      <c r="AC46" s="300">
        <f>+'[1]TURIIN MSUT-21'!AC52+'[1]TURIIN BUS MSUT-23'!AC52+'[1]TURIIN KOLLEGE-17'!AC52+'[1]TURIIN BUS KOLLEGE-6'!AC52+'[1]TURIIN IH SUR-8'!AC52</f>
        <v>0</v>
      </c>
      <c r="AD46" s="300">
        <f>+'[1]TURIIN MSUT-21'!AD52+'[1]TURIIN BUS MSUT-23'!AD52+'[1]TURIIN KOLLEGE-17'!AD52+'[1]TURIIN BUS KOLLEGE-6'!AD52+'[1]TURIIN IH SUR-8'!AD52</f>
        <v>19</v>
      </c>
      <c r="AE46" s="300">
        <f>+'[1]TURIIN MSUT-21'!AE52+'[1]TURIIN BUS MSUT-23'!AE52+'[1]TURIIN KOLLEGE-17'!AE52+'[1]TURIIN BUS KOLLEGE-6'!AE52+'[1]TURIIN IH SUR-8'!AE52</f>
        <v>10</v>
      </c>
    </row>
    <row r="47" spans="1:31" ht="28.5" customHeight="1">
      <c r="A47" s="753" t="s">
        <v>777</v>
      </c>
      <c r="B47" s="754"/>
      <c r="C47" s="754"/>
      <c r="D47" s="754"/>
      <c r="E47" s="755"/>
      <c r="F47" s="301">
        <v>37</v>
      </c>
      <c r="G47" s="756">
        <f>+G48+G51</f>
        <v>19</v>
      </c>
      <c r="H47" s="757"/>
      <c r="I47" s="302">
        <f t="shared" ref="I47:O47" si="14">+I48+I51</f>
        <v>13</v>
      </c>
      <c r="J47" s="302">
        <f t="shared" si="14"/>
        <v>7</v>
      </c>
      <c r="K47" s="302">
        <f t="shared" si="14"/>
        <v>3</v>
      </c>
      <c r="L47" s="302">
        <f t="shared" si="14"/>
        <v>20</v>
      </c>
      <c r="M47" s="302">
        <f t="shared" si="14"/>
        <v>15</v>
      </c>
      <c r="N47" s="302">
        <f t="shared" si="14"/>
        <v>29</v>
      </c>
      <c r="O47" s="302">
        <f t="shared" si="14"/>
        <v>21</v>
      </c>
      <c r="P47" s="302">
        <f t="shared" si="1"/>
        <v>467</v>
      </c>
      <c r="Q47" s="302">
        <f t="shared" si="2"/>
        <v>305</v>
      </c>
      <c r="R47" s="302">
        <f t="shared" ref="R47:AC47" si="15">+R48+R51</f>
        <v>149</v>
      </c>
      <c r="S47" s="302">
        <f t="shared" si="15"/>
        <v>123</v>
      </c>
      <c r="T47" s="302">
        <f t="shared" si="15"/>
        <v>318</v>
      </c>
      <c r="U47" s="302">
        <f t="shared" si="15"/>
        <v>182</v>
      </c>
      <c r="V47" s="302">
        <f t="shared" si="15"/>
        <v>94</v>
      </c>
      <c r="W47" s="302">
        <f t="shared" si="15"/>
        <v>64</v>
      </c>
      <c r="X47" s="302">
        <f t="shared" si="15"/>
        <v>297</v>
      </c>
      <c r="Y47" s="302">
        <f t="shared" si="15"/>
        <v>198</v>
      </c>
      <c r="Z47" s="302">
        <f t="shared" si="15"/>
        <v>6</v>
      </c>
      <c r="AA47" s="302">
        <f t="shared" si="15"/>
        <v>4</v>
      </c>
      <c r="AB47" s="302">
        <f t="shared" si="15"/>
        <v>3</v>
      </c>
      <c r="AC47" s="302">
        <f t="shared" si="15"/>
        <v>3</v>
      </c>
      <c r="AD47" s="300" t="s">
        <v>36</v>
      </c>
      <c r="AE47" s="300" t="s">
        <v>36</v>
      </c>
    </row>
    <row r="48" spans="1:31" ht="18" customHeight="1">
      <c r="A48" s="770" t="s">
        <v>208</v>
      </c>
      <c r="B48" s="771"/>
      <c r="C48" s="771"/>
      <c r="D48" s="771"/>
      <c r="E48" s="772"/>
      <c r="F48" s="301">
        <v>38</v>
      </c>
      <c r="G48" s="756">
        <f>SUM(G49:H50)</f>
        <v>6</v>
      </c>
      <c r="H48" s="757"/>
      <c r="I48" s="302">
        <f t="shared" ref="I48:O48" si="16">SUM(I49:I50)</f>
        <v>2</v>
      </c>
      <c r="J48" s="302">
        <f t="shared" si="16"/>
        <v>1</v>
      </c>
      <c r="K48" s="302">
        <f t="shared" si="16"/>
        <v>0</v>
      </c>
      <c r="L48" s="302">
        <f t="shared" si="16"/>
        <v>3</v>
      </c>
      <c r="M48" s="302">
        <f t="shared" si="16"/>
        <v>1</v>
      </c>
      <c r="N48" s="302">
        <f t="shared" si="16"/>
        <v>2</v>
      </c>
      <c r="O48" s="302">
        <f t="shared" si="16"/>
        <v>2</v>
      </c>
      <c r="P48" s="302">
        <f t="shared" si="1"/>
        <v>35</v>
      </c>
      <c r="Q48" s="302">
        <f t="shared" si="2"/>
        <v>18</v>
      </c>
      <c r="R48" s="302">
        <f t="shared" ref="R48:AC48" si="17">SUM(R49:R50)</f>
        <v>9</v>
      </c>
      <c r="S48" s="302">
        <f t="shared" si="17"/>
        <v>7</v>
      </c>
      <c r="T48" s="302">
        <f t="shared" si="17"/>
        <v>26</v>
      </c>
      <c r="U48" s="302">
        <f t="shared" si="17"/>
        <v>11</v>
      </c>
      <c r="V48" s="302">
        <f t="shared" si="17"/>
        <v>12</v>
      </c>
      <c r="W48" s="302">
        <f t="shared" si="17"/>
        <v>7</v>
      </c>
      <c r="X48" s="302">
        <f t="shared" si="17"/>
        <v>26</v>
      </c>
      <c r="Y48" s="302">
        <f t="shared" si="17"/>
        <v>13</v>
      </c>
      <c r="Z48" s="302">
        <f t="shared" si="17"/>
        <v>0</v>
      </c>
      <c r="AA48" s="302">
        <f t="shared" si="17"/>
        <v>0</v>
      </c>
      <c r="AB48" s="302">
        <f t="shared" si="17"/>
        <v>1</v>
      </c>
      <c r="AC48" s="302">
        <f t="shared" si="17"/>
        <v>1</v>
      </c>
      <c r="AD48" s="300" t="s">
        <v>36</v>
      </c>
      <c r="AE48" s="300" t="s">
        <v>36</v>
      </c>
    </row>
    <row r="49" spans="1:31" ht="18" customHeight="1">
      <c r="A49" s="773" t="s">
        <v>778</v>
      </c>
      <c r="B49" s="774"/>
      <c r="C49" s="774"/>
      <c r="D49" s="774"/>
      <c r="E49" s="775"/>
      <c r="F49" s="301">
        <v>39</v>
      </c>
      <c r="G49" s="748">
        <f>+'[1]TURIIN MSUT-21'!G55:H55+'[1]TURIIN BUS MSUT-23'!G55:H55+'[1]TURIIN KOLLEGE-17'!G55:H55+'[1]TURIIN BUS KOLLEGE-6'!G55:H55+'[1]TURIIN IH SUR-8'!G55:H55</f>
        <v>2</v>
      </c>
      <c r="H49" s="750"/>
      <c r="I49" s="300">
        <f>+'[1]TURIIN MSUT-21'!I55+'[1]TURIIN BUS MSUT-23'!I55+'[1]TURIIN KOLLEGE-17'!I55+'[1]TURIIN BUS KOLLEGE-6'!I55+'[1]TURIIN IH SUR-8'!I55</f>
        <v>1</v>
      </c>
      <c r="J49" s="300">
        <f>+'[1]TURIIN MSUT-21'!J55+'[1]TURIIN BUS MSUT-23'!J55+'[1]TURIIN KOLLEGE-17'!J55+'[1]TURIIN BUS KOLLEGE-6'!J55+'[1]TURIIN IH SUR-8'!J55</f>
        <v>0</v>
      </c>
      <c r="K49" s="300">
        <f>+'[1]TURIIN MSUT-21'!K55+'[1]TURIIN BUS MSUT-23'!K55+'[1]TURIIN KOLLEGE-17'!K55+'[1]TURIIN BUS KOLLEGE-6'!K55+'[1]TURIIN IH SUR-8'!K55</f>
        <v>0</v>
      </c>
      <c r="L49" s="300">
        <f>+'[1]TURIIN MSUT-21'!L55+'[1]TURIIN BUS MSUT-23'!L55+'[1]TURIIN KOLLEGE-17'!L55+'[1]TURIIN BUS KOLLEGE-6'!L55+'[1]TURIIN IH SUR-8'!L55</f>
        <v>2</v>
      </c>
      <c r="M49" s="300">
        <f>+'[1]TURIIN MSUT-21'!M55+'[1]TURIIN BUS MSUT-23'!M55+'[1]TURIIN KOLLEGE-17'!M55+'[1]TURIIN BUS KOLLEGE-6'!M55+'[1]TURIIN IH SUR-8'!M55</f>
        <v>1</v>
      </c>
      <c r="N49" s="300">
        <f>+'[1]TURIIN MSUT-21'!N55+'[1]TURIIN BUS MSUT-23'!N55+'[1]TURIIN KOLLEGE-17'!N55+'[1]TURIIN BUS KOLLEGE-6'!N55+'[1]TURIIN IH SUR-8'!N55</f>
        <v>0</v>
      </c>
      <c r="O49" s="300">
        <f>+'[1]TURIIN MSUT-21'!O55+'[1]TURIIN BUS MSUT-23'!O55+'[1]TURIIN KOLLEGE-17'!O55+'[1]TURIIN BUS KOLLEGE-6'!O55+'[1]TURIIN IH SUR-8'!O55</f>
        <v>0</v>
      </c>
      <c r="P49" s="302">
        <f t="shared" si="1"/>
        <v>0</v>
      </c>
      <c r="Q49" s="302">
        <f t="shared" si="2"/>
        <v>0</v>
      </c>
      <c r="R49" s="300">
        <f>+'[1]TURIIN MSUT-21'!R55+'[1]TURIIN BUS MSUT-23'!R55+'[1]TURIIN KOLLEGE-17'!R55+'[1]TURIIN BUS KOLLEGE-6'!R55+'[1]TURIIN IH SUR-8'!R55</f>
        <v>0</v>
      </c>
      <c r="S49" s="300">
        <f>+'[1]TURIIN MSUT-21'!S55+'[1]TURIIN BUS MSUT-23'!S55+'[1]TURIIN KOLLEGE-17'!S55+'[1]TURIIN BUS KOLLEGE-6'!S55+'[1]TURIIN IH SUR-8'!S55</f>
        <v>0</v>
      </c>
      <c r="T49" s="300">
        <f>+'[1]TURIIN MSUT-21'!T55+'[1]TURIIN BUS MSUT-23'!T55+'[1]TURIIN KOLLEGE-17'!T55+'[1]TURIIN BUS KOLLEGE-6'!T55+'[1]TURIIN IH SUR-8'!T55</f>
        <v>0</v>
      </c>
      <c r="U49" s="300">
        <f>+'[1]TURIIN MSUT-21'!U55+'[1]TURIIN BUS MSUT-23'!U55+'[1]TURIIN KOLLEGE-17'!U55+'[1]TURIIN BUS KOLLEGE-6'!U55+'[1]TURIIN IH SUR-8'!U55</f>
        <v>0</v>
      </c>
      <c r="V49" s="300">
        <f>+'[1]TURIIN MSUT-21'!V55+'[1]TURIIN BUS MSUT-23'!V55+'[1]TURIIN KOLLEGE-17'!V55+'[1]TURIIN BUS KOLLEGE-6'!V55+'[1]TURIIN IH SUR-8'!V55</f>
        <v>0</v>
      </c>
      <c r="W49" s="300">
        <f>+'[1]TURIIN MSUT-21'!W55+'[1]TURIIN BUS MSUT-23'!W55+'[1]TURIIN KOLLEGE-17'!W55+'[1]TURIIN BUS KOLLEGE-6'!W55+'[1]TURIIN IH SUR-8'!W55</f>
        <v>0</v>
      </c>
      <c r="X49" s="300">
        <f>+'[1]TURIIN MSUT-21'!X55+'[1]TURIIN BUS MSUT-23'!X55+'[1]TURIIN KOLLEGE-17'!X55+'[1]TURIIN BUS KOLLEGE-6'!X55+'[1]TURIIN IH SUR-8'!X55</f>
        <v>0</v>
      </c>
      <c r="Y49" s="300">
        <f>+'[1]TURIIN MSUT-21'!Y55+'[1]TURIIN BUS MSUT-23'!Y55+'[1]TURIIN KOLLEGE-17'!Y55+'[1]TURIIN BUS KOLLEGE-6'!Y55+'[1]TURIIN IH SUR-8'!Y55</f>
        <v>0</v>
      </c>
      <c r="Z49" s="300">
        <f>+'[1]TURIIN MSUT-21'!Z55+'[1]TURIIN BUS MSUT-23'!Z55+'[1]TURIIN KOLLEGE-17'!Z55+'[1]TURIIN BUS KOLLEGE-6'!Z55+'[1]TURIIN IH SUR-8'!Z55</f>
        <v>0</v>
      </c>
      <c r="AA49" s="300">
        <f>+'[1]TURIIN MSUT-21'!AA55+'[1]TURIIN BUS MSUT-23'!AA55+'[1]TURIIN KOLLEGE-17'!AA55+'[1]TURIIN BUS KOLLEGE-6'!AA55+'[1]TURIIN IH SUR-8'!AA55</f>
        <v>0</v>
      </c>
      <c r="AB49" s="300">
        <f>+'[1]TURIIN MSUT-21'!AB55+'[1]TURIIN BUS MSUT-23'!AB55+'[1]TURIIN KOLLEGE-17'!AB55+'[1]TURIIN BUS KOLLEGE-6'!AB55+'[1]TURIIN IH SUR-8'!AB55</f>
        <v>0</v>
      </c>
      <c r="AC49" s="300">
        <f>+'[1]TURIIN MSUT-21'!AC55+'[1]TURIIN BUS MSUT-23'!AC55+'[1]TURIIN KOLLEGE-17'!AC55+'[1]TURIIN BUS KOLLEGE-6'!AC55+'[1]TURIIN IH SUR-8'!AC55</f>
        <v>0</v>
      </c>
      <c r="AD49" s="300" t="s">
        <v>36</v>
      </c>
      <c r="AE49" s="300" t="s">
        <v>36</v>
      </c>
    </row>
    <row r="50" spans="1:31" ht="18" customHeight="1">
      <c r="A50" s="773" t="s">
        <v>779</v>
      </c>
      <c r="B50" s="774"/>
      <c r="C50" s="774"/>
      <c r="D50" s="774"/>
      <c r="E50" s="775"/>
      <c r="F50" s="301">
        <v>40</v>
      </c>
      <c r="G50" s="748">
        <f>+'[1]TURIIN MSUT-21'!G56:H56+'[1]TURIIN BUS MSUT-23'!G56:H56+'[1]TURIIN KOLLEGE-17'!G56:H56+'[1]TURIIN BUS KOLLEGE-6'!G56:H56+'[1]TURIIN IH SUR-8'!G56:H56</f>
        <v>4</v>
      </c>
      <c r="H50" s="750"/>
      <c r="I50" s="300">
        <f>+'[1]TURIIN MSUT-21'!I56+'[1]TURIIN BUS MSUT-23'!I56+'[1]TURIIN KOLLEGE-17'!I56+'[1]TURIIN BUS KOLLEGE-6'!I56+'[1]TURIIN IH SUR-8'!I56</f>
        <v>1</v>
      </c>
      <c r="J50" s="300">
        <f>+'[1]TURIIN MSUT-21'!J56+'[1]TURIIN BUS MSUT-23'!J56+'[1]TURIIN KOLLEGE-17'!J56+'[1]TURIIN BUS KOLLEGE-6'!J56+'[1]TURIIN IH SUR-8'!J56</f>
        <v>1</v>
      </c>
      <c r="K50" s="300">
        <f>+'[1]TURIIN MSUT-21'!K56+'[1]TURIIN BUS MSUT-23'!K56+'[1]TURIIN KOLLEGE-17'!K56+'[1]TURIIN BUS KOLLEGE-6'!K56+'[1]TURIIN IH SUR-8'!K56</f>
        <v>0</v>
      </c>
      <c r="L50" s="300">
        <f>+'[1]TURIIN MSUT-21'!L56+'[1]TURIIN BUS MSUT-23'!L56+'[1]TURIIN KOLLEGE-17'!L56+'[1]TURIIN BUS KOLLEGE-6'!L56+'[1]TURIIN IH SUR-8'!L56</f>
        <v>1</v>
      </c>
      <c r="M50" s="300">
        <f>+'[1]TURIIN MSUT-21'!M56+'[1]TURIIN BUS MSUT-23'!M56+'[1]TURIIN KOLLEGE-17'!M56+'[1]TURIIN BUS KOLLEGE-6'!M56+'[1]TURIIN IH SUR-8'!M56</f>
        <v>0</v>
      </c>
      <c r="N50" s="300">
        <f>+'[1]TURIIN MSUT-21'!N56+'[1]TURIIN BUS MSUT-23'!N56+'[1]TURIIN KOLLEGE-17'!N56+'[1]TURIIN BUS KOLLEGE-6'!N56+'[1]TURIIN IH SUR-8'!N56</f>
        <v>2</v>
      </c>
      <c r="O50" s="300">
        <f>+'[1]TURIIN MSUT-21'!O56+'[1]TURIIN BUS MSUT-23'!O56+'[1]TURIIN KOLLEGE-17'!O56+'[1]TURIIN BUS KOLLEGE-6'!O56+'[1]TURIIN IH SUR-8'!O56</f>
        <v>2</v>
      </c>
      <c r="P50" s="302">
        <f t="shared" si="1"/>
        <v>35</v>
      </c>
      <c r="Q50" s="302">
        <f t="shared" si="2"/>
        <v>18</v>
      </c>
      <c r="R50" s="300">
        <f>+'[1]TURIIN MSUT-21'!R56+'[1]TURIIN BUS MSUT-23'!R56+'[1]TURIIN KOLLEGE-17'!R56+'[1]TURIIN BUS KOLLEGE-6'!R56+'[1]TURIIN IH SUR-8'!R56</f>
        <v>9</v>
      </c>
      <c r="S50" s="300">
        <f>+'[1]TURIIN MSUT-21'!S56+'[1]TURIIN BUS MSUT-23'!S56+'[1]TURIIN KOLLEGE-17'!S56+'[1]TURIIN BUS KOLLEGE-6'!S56+'[1]TURIIN IH SUR-8'!S56</f>
        <v>7</v>
      </c>
      <c r="T50" s="300">
        <f>+'[1]TURIIN MSUT-21'!T56+'[1]TURIIN BUS MSUT-23'!T56+'[1]TURIIN KOLLEGE-17'!T56+'[1]TURIIN BUS KOLLEGE-6'!T56+'[1]TURIIN IH SUR-8'!T56</f>
        <v>26</v>
      </c>
      <c r="U50" s="300">
        <f>+'[1]TURIIN MSUT-21'!U56+'[1]TURIIN BUS MSUT-23'!U56+'[1]TURIIN KOLLEGE-17'!U56+'[1]TURIIN BUS KOLLEGE-6'!U56+'[1]TURIIN IH SUR-8'!U56</f>
        <v>11</v>
      </c>
      <c r="V50" s="300">
        <f>+'[1]TURIIN MSUT-21'!V56+'[1]TURIIN BUS MSUT-23'!V56+'[1]TURIIN KOLLEGE-17'!V56+'[1]TURIIN BUS KOLLEGE-6'!V56+'[1]TURIIN IH SUR-8'!V56</f>
        <v>12</v>
      </c>
      <c r="W50" s="300">
        <f>+'[1]TURIIN MSUT-21'!W56+'[1]TURIIN BUS MSUT-23'!W56+'[1]TURIIN KOLLEGE-17'!W56+'[1]TURIIN BUS KOLLEGE-6'!W56+'[1]TURIIN IH SUR-8'!W56</f>
        <v>7</v>
      </c>
      <c r="X50" s="300">
        <f>+'[1]TURIIN MSUT-21'!X56+'[1]TURIIN BUS MSUT-23'!X56+'[1]TURIIN KOLLEGE-17'!X56+'[1]TURIIN BUS KOLLEGE-6'!X56+'[1]TURIIN IH SUR-8'!X56</f>
        <v>26</v>
      </c>
      <c r="Y50" s="300">
        <f>+'[1]TURIIN MSUT-21'!Y56+'[1]TURIIN BUS MSUT-23'!Y56+'[1]TURIIN KOLLEGE-17'!Y56+'[1]TURIIN BUS KOLLEGE-6'!Y56+'[1]TURIIN IH SUR-8'!Y56</f>
        <v>13</v>
      </c>
      <c r="Z50" s="300">
        <f>+'[1]TURIIN MSUT-21'!Z56+'[1]TURIIN BUS MSUT-23'!Z56+'[1]TURIIN KOLLEGE-17'!Z56+'[1]TURIIN BUS KOLLEGE-6'!Z56+'[1]TURIIN IH SUR-8'!Z56</f>
        <v>0</v>
      </c>
      <c r="AA50" s="300">
        <f>+'[1]TURIIN MSUT-21'!AA56+'[1]TURIIN BUS MSUT-23'!AA56+'[1]TURIIN KOLLEGE-17'!AA56+'[1]TURIIN BUS KOLLEGE-6'!AA56+'[1]TURIIN IH SUR-8'!AA56</f>
        <v>0</v>
      </c>
      <c r="AB50" s="300">
        <f>+'[1]TURIIN MSUT-21'!AB56+'[1]TURIIN BUS MSUT-23'!AB56+'[1]TURIIN KOLLEGE-17'!AB56+'[1]TURIIN BUS KOLLEGE-6'!AB56+'[1]TURIIN IH SUR-8'!AB56</f>
        <v>1</v>
      </c>
      <c r="AC50" s="300">
        <f>+'[1]TURIIN MSUT-21'!AC56+'[1]TURIIN BUS MSUT-23'!AC56+'[1]TURIIN KOLLEGE-17'!AC56+'[1]TURIIN BUS KOLLEGE-6'!AC56+'[1]TURIIN IH SUR-8'!AC56</f>
        <v>1</v>
      </c>
      <c r="AD50" s="300" t="s">
        <v>36</v>
      </c>
      <c r="AE50" s="300" t="s">
        <v>36</v>
      </c>
    </row>
    <row r="51" spans="1:31" ht="18" customHeight="1">
      <c r="A51" s="770" t="s">
        <v>209</v>
      </c>
      <c r="B51" s="771"/>
      <c r="C51" s="771"/>
      <c r="D51" s="771"/>
      <c r="E51" s="772"/>
      <c r="F51" s="301">
        <v>41</v>
      </c>
      <c r="G51" s="756">
        <f>SUM(G52:H53)</f>
        <v>13</v>
      </c>
      <c r="H51" s="757"/>
      <c r="I51" s="302">
        <f t="shared" ref="I51:O51" si="18">SUM(I52:I53)</f>
        <v>11</v>
      </c>
      <c r="J51" s="302">
        <f t="shared" si="18"/>
        <v>6</v>
      </c>
      <c r="K51" s="302">
        <f t="shared" si="18"/>
        <v>3</v>
      </c>
      <c r="L51" s="302">
        <f t="shared" si="18"/>
        <v>17</v>
      </c>
      <c r="M51" s="302">
        <f t="shared" si="18"/>
        <v>14</v>
      </c>
      <c r="N51" s="302">
        <f t="shared" si="18"/>
        <v>27</v>
      </c>
      <c r="O51" s="302">
        <f t="shared" si="18"/>
        <v>19</v>
      </c>
      <c r="P51" s="302">
        <f t="shared" si="1"/>
        <v>432</v>
      </c>
      <c r="Q51" s="302">
        <f t="shared" si="2"/>
        <v>287</v>
      </c>
      <c r="R51" s="302">
        <f t="shared" ref="R51:AC51" si="19">SUM(R52:R53)</f>
        <v>140</v>
      </c>
      <c r="S51" s="302">
        <f t="shared" si="19"/>
        <v>116</v>
      </c>
      <c r="T51" s="302">
        <f t="shared" si="19"/>
        <v>292</v>
      </c>
      <c r="U51" s="302">
        <f t="shared" si="19"/>
        <v>171</v>
      </c>
      <c r="V51" s="302">
        <f t="shared" si="19"/>
        <v>82</v>
      </c>
      <c r="W51" s="302">
        <f t="shared" si="19"/>
        <v>57</v>
      </c>
      <c r="X51" s="302">
        <f t="shared" si="19"/>
        <v>271</v>
      </c>
      <c r="Y51" s="302">
        <f t="shared" si="19"/>
        <v>185</v>
      </c>
      <c r="Z51" s="302">
        <f t="shared" si="19"/>
        <v>6</v>
      </c>
      <c r="AA51" s="302">
        <f t="shared" si="19"/>
        <v>4</v>
      </c>
      <c r="AB51" s="302">
        <f t="shared" si="19"/>
        <v>2</v>
      </c>
      <c r="AC51" s="302">
        <f t="shared" si="19"/>
        <v>2</v>
      </c>
      <c r="AD51" s="300" t="s">
        <v>36</v>
      </c>
      <c r="AE51" s="300" t="s">
        <v>36</v>
      </c>
    </row>
    <row r="52" spans="1:31" ht="18" customHeight="1">
      <c r="A52" s="773" t="s">
        <v>778</v>
      </c>
      <c r="B52" s="774"/>
      <c r="C52" s="774"/>
      <c r="D52" s="774"/>
      <c r="E52" s="775"/>
      <c r="F52" s="301">
        <v>42</v>
      </c>
      <c r="G52" s="748">
        <f>+'[1]TURIIN MSUT-21'!G58:H58+'[1]TURIIN BUS MSUT-23'!G58:H58+'[1]TURIIN KOLLEGE-17'!G58:H58+'[1]TURIIN BUS KOLLEGE-6'!G58:H58+'[1]TURIIN IH SUR-8'!G58:H58</f>
        <v>2</v>
      </c>
      <c r="H52" s="750"/>
      <c r="I52" s="300">
        <f>+'[1]TURIIN MSUT-21'!I58+'[1]TURIIN BUS MSUT-23'!I58+'[1]TURIIN KOLLEGE-17'!I58+'[1]TURIIN BUS KOLLEGE-6'!I58+'[1]TURIIN IH SUR-8'!I58</f>
        <v>2</v>
      </c>
      <c r="J52" s="300">
        <f>+'[1]TURIIN MSUT-21'!J58+'[1]TURIIN BUS MSUT-23'!J58+'[1]TURIIN KOLLEGE-17'!J58+'[1]TURIIN BUS KOLLEGE-6'!J58+'[1]TURIIN IH SUR-8'!J58</f>
        <v>1</v>
      </c>
      <c r="K52" s="300">
        <f>+'[1]TURIIN MSUT-21'!K58+'[1]TURIIN BUS MSUT-23'!K58+'[1]TURIIN KOLLEGE-17'!K58+'[1]TURIIN BUS KOLLEGE-6'!K58+'[1]TURIIN IH SUR-8'!K58</f>
        <v>1</v>
      </c>
      <c r="L52" s="300">
        <f>+'[1]TURIIN MSUT-21'!L58+'[1]TURIIN BUS MSUT-23'!L58+'[1]TURIIN KOLLEGE-17'!L58+'[1]TURIIN BUS KOLLEGE-6'!L58+'[1]TURIIN IH SUR-8'!L58</f>
        <v>1</v>
      </c>
      <c r="M52" s="300">
        <f>+'[1]TURIIN MSUT-21'!M58+'[1]TURIIN BUS MSUT-23'!M58+'[1]TURIIN KOLLEGE-17'!M58+'[1]TURIIN BUS KOLLEGE-6'!M58+'[1]TURIIN IH SUR-8'!M58</f>
        <v>1</v>
      </c>
      <c r="N52" s="300">
        <f>+'[1]TURIIN MSUT-21'!N58+'[1]TURIIN BUS MSUT-23'!N58+'[1]TURIIN KOLLEGE-17'!N58+'[1]TURIIN BUS KOLLEGE-6'!N58+'[1]TURIIN IH SUR-8'!N58</f>
        <v>1</v>
      </c>
      <c r="O52" s="300">
        <f>+'[1]TURIIN MSUT-21'!O58+'[1]TURIIN BUS MSUT-23'!O58+'[1]TURIIN KOLLEGE-17'!O58+'[1]TURIIN BUS KOLLEGE-6'!O58+'[1]TURIIN IH SUR-8'!O58</f>
        <v>0</v>
      </c>
      <c r="P52" s="302">
        <f t="shared" si="1"/>
        <v>43</v>
      </c>
      <c r="Q52" s="302">
        <f t="shared" si="2"/>
        <v>26</v>
      </c>
      <c r="R52" s="300">
        <f>+'[1]TURIIN MSUT-21'!R58+'[1]TURIIN BUS MSUT-23'!R58+'[1]TURIIN KOLLEGE-17'!R58+'[1]TURIIN BUS KOLLEGE-6'!R58+'[1]TURIIN IH SUR-8'!R58</f>
        <v>11</v>
      </c>
      <c r="S52" s="300">
        <f>+'[1]TURIIN MSUT-21'!S58+'[1]TURIIN BUS MSUT-23'!S58+'[1]TURIIN KOLLEGE-17'!S58+'[1]TURIIN BUS KOLLEGE-6'!S58+'[1]TURIIN IH SUR-8'!S58</f>
        <v>11</v>
      </c>
      <c r="T52" s="300">
        <f>+'[1]TURIIN MSUT-21'!T58+'[1]TURIIN BUS MSUT-23'!T58+'[1]TURIIN KOLLEGE-17'!T58+'[1]TURIIN BUS KOLLEGE-6'!T58+'[1]TURIIN IH SUR-8'!T58</f>
        <v>32</v>
      </c>
      <c r="U52" s="300">
        <f>+'[1]TURIIN MSUT-21'!U58+'[1]TURIIN BUS MSUT-23'!U58+'[1]TURIIN KOLLEGE-17'!U58+'[1]TURIIN BUS KOLLEGE-6'!U58+'[1]TURIIN IH SUR-8'!U58</f>
        <v>15</v>
      </c>
      <c r="V52" s="300">
        <f>+'[1]TURIIN MSUT-21'!V58+'[1]TURIIN BUS MSUT-23'!V58+'[1]TURIIN KOLLEGE-17'!V58+'[1]TURIIN BUS KOLLEGE-6'!V58+'[1]TURIIN IH SUR-8'!V58</f>
        <v>8</v>
      </c>
      <c r="W52" s="300">
        <f>+'[1]TURIIN MSUT-21'!W58+'[1]TURIIN BUS MSUT-23'!W58+'[1]TURIIN KOLLEGE-17'!W58+'[1]TURIIN BUS KOLLEGE-6'!W58+'[1]TURIIN IH SUR-8'!W58</f>
        <v>7</v>
      </c>
      <c r="X52" s="300">
        <f>+'[1]TURIIN MSUT-21'!X58+'[1]TURIIN BUS MSUT-23'!X58+'[1]TURIIN KOLLEGE-17'!X58+'[1]TURIIN BUS KOLLEGE-6'!X58+'[1]TURIIN IH SUR-8'!X58</f>
        <v>25</v>
      </c>
      <c r="Y52" s="300">
        <f>+'[1]TURIIN MSUT-21'!Y58+'[1]TURIIN BUS MSUT-23'!Y58+'[1]TURIIN KOLLEGE-17'!Y58+'[1]TURIIN BUS KOLLEGE-6'!Y58+'[1]TURIIN IH SUR-8'!Y58</f>
        <v>15</v>
      </c>
      <c r="Z52" s="300">
        <f>+'[1]TURIIN MSUT-21'!Z58+'[1]TURIIN BUS MSUT-23'!Z58+'[1]TURIIN KOLLEGE-17'!Z58+'[1]TURIIN BUS KOLLEGE-6'!Z58+'[1]TURIIN IH SUR-8'!Z58</f>
        <v>4</v>
      </c>
      <c r="AA52" s="300">
        <f>+'[1]TURIIN MSUT-21'!AA58+'[1]TURIIN BUS MSUT-23'!AA58+'[1]TURIIN KOLLEGE-17'!AA58+'[1]TURIIN BUS KOLLEGE-6'!AA58+'[1]TURIIN IH SUR-8'!AA58</f>
        <v>2</v>
      </c>
      <c r="AB52" s="300">
        <f>+'[1]TURIIN MSUT-21'!AB58+'[1]TURIIN BUS MSUT-23'!AB58+'[1]TURIIN KOLLEGE-17'!AB58+'[1]TURIIN BUS KOLLEGE-6'!AB58+'[1]TURIIN IH SUR-8'!AB58</f>
        <v>0</v>
      </c>
      <c r="AC52" s="300">
        <f>+'[1]TURIIN MSUT-21'!AC58+'[1]TURIIN BUS MSUT-23'!AC58+'[1]TURIIN KOLLEGE-17'!AC58+'[1]TURIIN BUS KOLLEGE-6'!AC58+'[1]TURIIN IH SUR-8'!AC58</f>
        <v>0</v>
      </c>
      <c r="AD52" s="300" t="s">
        <v>36</v>
      </c>
      <c r="AE52" s="300" t="s">
        <v>36</v>
      </c>
    </row>
    <row r="53" spans="1:31" ht="18" customHeight="1">
      <c r="A53" s="773" t="s">
        <v>779</v>
      </c>
      <c r="B53" s="774"/>
      <c r="C53" s="774"/>
      <c r="D53" s="774"/>
      <c r="E53" s="775"/>
      <c r="F53" s="301">
        <v>43</v>
      </c>
      <c r="G53" s="748">
        <f>+'[1]TURIIN MSUT-21'!G59:H59+'[1]TURIIN BUS MSUT-23'!G59:H59+'[1]TURIIN KOLLEGE-17'!G59:H59+'[1]TURIIN BUS KOLLEGE-6'!G59:H59+'[1]TURIIN IH SUR-8'!G59:H59</f>
        <v>11</v>
      </c>
      <c r="H53" s="750"/>
      <c r="I53" s="300">
        <f>+'[1]TURIIN MSUT-21'!I59+'[1]TURIIN BUS MSUT-23'!I59+'[1]TURIIN KOLLEGE-17'!I59+'[1]TURIIN BUS KOLLEGE-6'!I59+'[1]TURIIN IH SUR-8'!I59</f>
        <v>9</v>
      </c>
      <c r="J53" s="300">
        <f>+'[1]TURIIN MSUT-21'!J59+'[1]TURIIN BUS MSUT-23'!J59+'[1]TURIIN KOLLEGE-17'!J59+'[1]TURIIN BUS KOLLEGE-6'!J59+'[1]TURIIN IH SUR-8'!J59</f>
        <v>5</v>
      </c>
      <c r="K53" s="300">
        <f>+'[1]TURIIN MSUT-21'!K59+'[1]TURIIN BUS MSUT-23'!K59+'[1]TURIIN KOLLEGE-17'!K59+'[1]TURIIN BUS KOLLEGE-6'!K59+'[1]TURIIN IH SUR-8'!K59</f>
        <v>2</v>
      </c>
      <c r="L53" s="300">
        <f>+'[1]TURIIN MSUT-21'!L59+'[1]TURIIN BUS MSUT-23'!L59+'[1]TURIIN KOLLEGE-17'!L59+'[1]TURIIN BUS KOLLEGE-6'!L59+'[1]TURIIN IH SUR-8'!L59</f>
        <v>16</v>
      </c>
      <c r="M53" s="300">
        <f>+'[1]TURIIN MSUT-21'!M59+'[1]TURIIN BUS MSUT-23'!M59+'[1]TURIIN KOLLEGE-17'!M59+'[1]TURIIN BUS KOLLEGE-6'!M59+'[1]TURIIN IH SUR-8'!M59</f>
        <v>13</v>
      </c>
      <c r="N53" s="300">
        <f>+'[1]TURIIN MSUT-21'!N59+'[1]TURIIN BUS MSUT-23'!N59+'[1]TURIIN KOLLEGE-17'!N59+'[1]TURIIN BUS KOLLEGE-6'!N59+'[1]TURIIN IH SUR-8'!N59</f>
        <v>26</v>
      </c>
      <c r="O53" s="300">
        <f>+'[1]TURIIN MSUT-21'!O59+'[1]TURIIN BUS MSUT-23'!O59+'[1]TURIIN KOLLEGE-17'!O59+'[1]TURIIN BUS KOLLEGE-6'!O59+'[1]TURIIN IH SUR-8'!O59</f>
        <v>19</v>
      </c>
      <c r="P53" s="302">
        <f t="shared" si="1"/>
        <v>389</v>
      </c>
      <c r="Q53" s="302">
        <f t="shared" si="2"/>
        <v>261</v>
      </c>
      <c r="R53" s="300">
        <f>+'[1]TURIIN MSUT-21'!R59+'[1]TURIIN BUS MSUT-23'!R59+'[1]TURIIN KOLLEGE-17'!R59+'[1]TURIIN BUS KOLLEGE-6'!R59+'[1]TURIIN IH SUR-8'!R59</f>
        <v>129</v>
      </c>
      <c r="S53" s="300">
        <f>+'[1]TURIIN MSUT-21'!S59+'[1]TURIIN BUS MSUT-23'!S59+'[1]TURIIN KOLLEGE-17'!S59+'[1]TURIIN BUS KOLLEGE-6'!S59+'[1]TURIIN IH SUR-8'!S59</f>
        <v>105</v>
      </c>
      <c r="T53" s="300">
        <f>+'[1]TURIIN MSUT-21'!T59+'[1]TURIIN BUS MSUT-23'!T59+'[1]TURIIN KOLLEGE-17'!T59+'[1]TURIIN BUS KOLLEGE-6'!T59+'[1]TURIIN IH SUR-8'!T59</f>
        <v>260</v>
      </c>
      <c r="U53" s="300">
        <f>+'[1]TURIIN MSUT-21'!U59+'[1]TURIIN BUS MSUT-23'!U59+'[1]TURIIN KOLLEGE-17'!U59+'[1]TURIIN BUS KOLLEGE-6'!U59+'[1]TURIIN IH SUR-8'!U59</f>
        <v>156</v>
      </c>
      <c r="V53" s="300">
        <f>+'[1]TURIIN MSUT-21'!V59+'[1]TURIIN BUS MSUT-23'!V59+'[1]TURIIN KOLLEGE-17'!V59+'[1]TURIIN BUS KOLLEGE-6'!V59+'[1]TURIIN IH SUR-8'!V59</f>
        <v>74</v>
      </c>
      <c r="W53" s="300">
        <f>+'[1]TURIIN MSUT-21'!W59+'[1]TURIIN BUS MSUT-23'!W59+'[1]TURIIN KOLLEGE-17'!W59+'[1]TURIIN BUS KOLLEGE-6'!W59+'[1]TURIIN IH SUR-8'!W59</f>
        <v>50</v>
      </c>
      <c r="X53" s="300">
        <f>+'[1]TURIIN MSUT-21'!X59+'[1]TURIIN BUS MSUT-23'!X59+'[1]TURIIN KOLLEGE-17'!X59+'[1]TURIIN BUS KOLLEGE-6'!X59+'[1]TURIIN IH SUR-8'!X59</f>
        <v>246</v>
      </c>
      <c r="Y53" s="300">
        <f>+'[1]TURIIN MSUT-21'!Y59+'[1]TURIIN BUS MSUT-23'!Y59+'[1]TURIIN KOLLEGE-17'!Y59+'[1]TURIIN BUS KOLLEGE-6'!Y59+'[1]TURIIN IH SUR-8'!Y59</f>
        <v>170</v>
      </c>
      <c r="Z53" s="300">
        <f>+'[1]TURIIN MSUT-21'!Z59+'[1]TURIIN BUS MSUT-23'!Z59+'[1]TURIIN KOLLEGE-17'!Z59+'[1]TURIIN BUS KOLLEGE-6'!Z59+'[1]TURIIN IH SUR-8'!Z59</f>
        <v>2</v>
      </c>
      <c r="AA53" s="300">
        <f>+'[1]TURIIN MSUT-21'!AA59+'[1]TURIIN BUS MSUT-23'!AA59+'[1]TURIIN KOLLEGE-17'!AA59+'[1]TURIIN BUS KOLLEGE-6'!AA59+'[1]TURIIN IH SUR-8'!AA59</f>
        <v>2</v>
      </c>
      <c r="AB53" s="300">
        <f>+'[1]TURIIN MSUT-21'!AB59+'[1]TURIIN BUS MSUT-23'!AB59+'[1]TURIIN KOLLEGE-17'!AB59+'[1]TURIIN BUS KOLLEGE-6'!AB59+'[1]TURIIN IH SUR-8'!AB59</f>
        <v>2</v>
      </c>
      <c r="AC53" s="300">
        <f>+'[1]TURIIN MSUT-21'!AC59+'[1]TURIIN BUS MSUT-23'!AC59+'[1]TURIIN KOLLEGE-17'!AC59+'[1]TURIIN BUS KOLLEGE-6'!AC59+'[1]TURIIN IH SUR-8'!AC59</f>
        <v>2</v>
      </c>
      <c r="AD53" s="300" t="s">
        <v>36</v>
      </c>
      <c r="AE53" s="300" t="s">
        <v>36</v>
      </c>
    </row>
    <row r="54" spans="1:31" ht="30" customHeight="1">
      <c r="A54" s="753" t="s">
        <v>780</v>
      </c>
      <c r="B54" s="754"/>
      <c r="C54" s="754"/>
      <c r="D54" s="754"/>
      <c r="E54" s="755"/>
      <c r="F54" s="301">
        <v>44</v>
      </c>
      <c r="G54" s="756">
        <f>SUM(G55:H58)</f>
        <v>18</v>
      </c>
      <c r="H54" s="757"/>
      <c r="I54" s="302">
        <f t="shared" ref="I54:O54" si="20">SUM(I55:I58)</f>
        <v>11</v>
      </c>
      <c r="J54" s="302">
        <f t="shared" si="20"/>
        <v>6</v>
      </c>
      <c r="K54" s="302">
        <f t="shared" si="20"/>
        <v>4</v>
      </c>
      <c r="L54" s="302">
        <f t="shared" si="20"/>
        <v>22</v>
      </c>
      <c r="M54" s="302">
        <f t="shared" si="20"/>
        <v>18</v>
      </c>
      <c r="N54" s="302">
        <f t="shared" si="20"/>
        <v>25</v>
      </c>
      <c r="O54" s="302">
        <f t="shared" si="20"/>
        <v>17</v>
      </c>
      <c r="P54" s="302">
        <f t="shared" si="1"/>
        <v>532</v>
      </c>
      <c r="Q54" s="302">
        <f t="shared" si="2"/>
        <v>357</v>
      </c>
      <c r="R54" s="302">
        <f t="shared" ref="R54:AC54" si="21">SUM(R55:R58)</f>
        <v>186</v>
      </c>
      <c r="S54" s="302">
        <f t="shared" si="21"/>
        <v>153</v>
      </c>
      <c r="T54" s="302">
        <f t="shared" si="21"/>
        <v>346</v>
      </c>
      <c r="U54" s="302">
        <f t="shared" si="21"/>
        <v>204</v>
      </c>
      <c r="V54" s="302">
        <f t="shared" si="21"/>
        <v>99</v>
      </c>
      <c r="W54" s="302">
        <f t="shared" si="21"/>
        <v>71</v>
      </c>
      <c r="X54" s="302">
        <f t="shared" si="21"/>
        <v>304</v>
      </c>
      <c r="Y54" s="302">
        <f t="shared" si="21"/>
        <v>203</v>
      </c>
      <c r="Z54" s="302">
        <f t="shared" si="21"/>
        <v>6</v>
      </c>
      <c r="AA54" s="302">
        <f t="shared" si="21"/>
        <v>5</v>
      </c>
      <c r="AB54" s="302">
        <f t="shared" si="21"/>
        <v>4</v>
      </c>
      <c r="AC54" s="302">
        <f t="shared" si="21"/>
        <v>4</v>
      </c>
      <c r="AD54" s="300" t="s">
        <v>36</v>
      </c>
      <c r="AE54" s="300" t="s">
        <v>36</v>
      </c>
    </row>
    <row r="55" spans="1:31" ht="18" customHeight="1">
      <c r="A55" s="776" t="s">
        <v>211</v>
      </c>
      <c r="B55" s="777"/>
      <c r="C55" s="777"/>
      <c r="D55" s="777"/>
      <c r="E55" s="778"/>
      <c r="F55" s="301">
        <v>45</v>
      </c>
      <c r="G55" s="748">
        <f>+'[1]TURIIN MSUT-21'!G61:H61+'[1]TURIIN BUS MSUT-23'!G61:H61+'[1]TURIIN KOLLEGE-17'!G61:H61+'[1]TURIIN BUS KOLLEGE-6'!G61:H61+'[1]TURIIN IH SUR-8'!G61:H61</f>
        <v>7</v>
      </c>
      <c r="H55" s="750"/>
      <c r="I55" s="300">
        <f>+'[1]TURIIN MSUT-21'!I61+'[1]TURIIN BUS MSUT-23'!I61+'[1]TURIIN KOLLEGE-17'!I61+'[1]TURIIN BUS KOLLEGE-6'!I61+'[1]TURIIN IH SUR-8'!I61</f>
        <v>6</v>
      </c>
      <c r="J55" s="300">
        <f>+'[1]TURIIN MSUT-21'!J61+'[1]TURIIN BUS MSUT-23'!J61+'[1]TURIIN KOLLEGE-17'!J61+'[1]TURIIN BUS KOLLEGE-6'!J61+'[1]TURIIN IH SUR-8'!J61</f>
        <v>1</v>
      </c>
      <c r="K55" s="300">
        <f>+'[1]TURIIN MSUT-21'!K61+'[1]TURIIN BUS MSUT-23'!K61+'[1]TURIIN KOLLEGE-17'!K61+'[1]TURIIN BUS KOLLEGE-6'!K61+'[1]TURIIN IH SUR-8'!K61</f>
        <v>0</v>
      </c>
      <c r="L55" s="300">
        <f>+'[1]TURIIN MSUT-21'!L61+'[1]TURIIN BUS MSUT-23'!L61+'[1]TURIIN KOLLEGE-17'!L61+'[1]TURIIN BUS KOLLEGE-6'!L61+'[1]TURIIN IH SUR-8'!L61</f>
        <v>11</v>
      </c>
      <c r="M55" s="300">
        <f>+'[1]TURIIN MSUT-21'!M61+'[1]TURIIN BUS MSUT-23'!M61+'[1]TURIIN KOLLEGE-17'!M61+'[1]TURIIN BUS KOLLEGE-6'!M61+'[1]TURIIN IH SUR-8'!M61</f>
        <v>9</v>
      </c>
      <c r="N55" s="300">
        <f>+'[1]TURIIN MSUT-21'!N61+'[1]TURIIN BUS MSUT-23'!N61+'[1]TURIIN KOLLEGE-17'!N61+'[1]TURIIN BUS KOLLEGE-6'!N61+'[1]TURIIN IH SUR-8'!N61</f>
        <v>15</v>
      </c>
      <c r="O55" s="300">
        <f>+'[1]TURIIN MSUT-21'!O61+'[1]TURIIN BUS MSUT-23'!O61+'[1]TURIIN KOLLEGE-17'!O61+'[1]TURIIN BUS KOLLEGE-6'!O61+'[1]TURIIN IH SUR-8'!O61</f>
        <v>11</v>
      </c>
      <c r="P55" s="302">
        <f t="shared" si="1"/>
        <v>162</v>
      </c>
      <c r="Q55" s="302">
        <f t="shared" si="2"/>
        <v>111</v>
      </c>
      <c r="R55" s="300">
        <f>+'[1]TURIIN MSUT-21'!R61+'[1]TURIIN BUS MSUT-23'!R61+'[1]TURIIN KOLLEGE-17'!R61+'[1]TURIIN BUS KOLLEGE-6'!R61+'[1]TURIIN IH SUR-8'!R61</f>
        <v>73</v>
      </c>
      <c r="S55" s="300">
        <f>+'[1]TURIIN MSUT-21'!S61+'[1]TURIIN BUS MSUT-23'!S61+'[1]TURIIN KOLLEGE-17'!S61+'[1]TURIIN BUS KOLLEGE-6'!S61+'[1]TURIIN IH SUR-8'!S61</f>
        <v>62</v>
      </c>
      <c r="T55" s="300">
        <f>+'[1]TURIIN MSUT-21'!T61+'[1]TURIIN BUS MSUT-23'!T61+'[1]TURIIN KOLLEGE-17'!T61+'[1]TURIIN BUS KOLLEGE-6'!T61+'[1]TURIIN IH SUR-8'!T61</f>
        <v>89</v>
      </c>
      <c r="U55" s="300">
        <f>+'[1]TURIIN MSUT-21'!U61+'[1]TURIIN BUS MSUT-23'!U61+'[1]TURIIN KOLLEGE-17'!U61+'[1]TURIIN BUS KOLLEGE-6'!U61+'[1]TURIIN IH SUR-8'!U61</f>
        <v>49</v>
      </c>
      <c r="V55" s="300">
        <f>+'[1]TURIIN MSUT-21'!V61+'[1]TURIIN BUS MSUT-23'!V61+'[1]TURIIN KOLLEGE-17'!V61+'[1]TURIIN BUS KOLLEGE-6'!V61+'[1]TURIIN IH SUR-8'!V61</f>
        <v>21</v>
      </c>
      <c r="W55" s="300">
        <f>+'[1]TURIIN MSUT-21'!W61+'[1]TURIIN BUS MSUT-23'!W61+'[1]TURIIN KOLLEGE-17'!W61+'[1]TURIIN BUS KOLLEGE-6'!W61+'[1]TURIIN IH SUR-8'!W61</f>
        <v>15</v>
      </c>
      <c r="X55" s="300">
        <f>+'[1]TURIIN MSUT-21'!X61+'[1]TURIIN BUS MSUT-23'!X61+'[1]TURIIN KOLLEGE-17'!X61+'[1]TURIIN BUS KOLLEGE-6'!X61+'[1]TURIIN IH SUR-8'!X61</f>
        <v>60</v>
      </c>
      <c r="Y55" s="300">
        <f>+'[1]TURIIN MSUT-21'!Y61+'[1]TURIIN BUS MSUT-23'!Y61+'[1]TURIIN KOLLEGE-17'!Y61+'[1]TURIIN BUS KOLLEGE-6'!Y61+'[1]TURIIN IH SUR-8'!Y61</f>
        <v>38</v>
      </c>
      <c r="Z55" s="300">
        <f>+'[1]TURIIN MSUT-21'!Z61+'[1]TURIIN BUS MSUT-23'!Z61+'[1]TURIIN KOLLEGE-17'!Z61+'[1]TURIIN BUS KOLLEGE-6'!Z61+'[1]TURIIN IH SUR-8'!Z61</f>
        <v>4</v>
      </c>
      <c r="AA55" s="300">
        <f>+'[1]TURIIN MSUT-21'!AA61+'[1]TURIIN BUS MSUT-23'!AA61+'[1]TURIIN KOLLEGE-17'!AA61+'[1]TURIIN BUS KOLLEGE-6'!AA61+'[1]TURIIN IH SUR-8'!AA61</f>
        <v>3</v>
      </c>
      <c r="AB55" s="300">
        <f>+'[1]TURIIN MSUT-21'!AB61+'[1]TURIIN BUS MSUT-23'!AB61+'[1]TURIIN KOLLEGE-17'!AB61+'[1]TURIIN BUS KOLLEGE-6'!AB61+'[1]TURIIN IH SUR-8'!AB61</f>
        <v>3</v>
      </c>
      <c r="AC55" s="300">
        <f>+'[1]TURIIN MSUT-21'!AC61+'[1]TURIIN BUS MSUT-23'!AC61+'[1]TURIIN KOLLEGE-17'!AC61+'[1]TURIIN BUS KOLLEGE-6'!AC61+'[1]TURIIN IH SUR-8'!AC61</f>
        <v>3</v>
      </c>
      <c r="AD55" s="300" t="s">
        <v>36</v>
      </c>
      <c r="AE55" s="300" t="s">
        <v>36</v>
      </c>
    </row>
    <row r="56" spans="1:31" ht="18" customHeight="1">
      <c r="A56" s="776" t="s">
        <v>212</v>
      </c>
      <c r="B56" s="777"/>
      <c r="C56" s="777"/>
      <c r="D56" s="777"/>
      <c r="E56" s="778"/>
      <c r="F56" s="301">
        <v>46</v>
      </c>
      <c r="G56" s="748">
        <f>+'[1]TURIIN MSUT-21'!G62:H62+'[1]TURIIN BUS MSUT-23'!G62:H62+'[1]TURIIN KOLLEGE-17'!G62:H62+'[1]TURIIN BUS KOLLEGE-6'!G62:H62+'[1]TURIIN IH SUR-8'!G62:H62</f>
        <v>5</v>
      </c>
      <c r="H56" s="750"/>
      <c r="I56" s="300">
        <f>+'[1]TURIIN MSUT-21'!I62+'[1]TURIIN BUS MSUT-23'!I62+'[1]TURIIN KOLLEGE-17'!I62+'[1]TURIIN BUS KOLLEGE-6'!I62+'[1]TURIIN IH SUR-8'!I62</f>
        <v>2</v>
      </c>
      <c r="J56" s="300">
        <f>+'[1]TURIIN MSUT-21'!J62+'[1]TURIIN BUS MSUT-23'!J62+'[1]TURIIN KOLLEGE-17'!J62+'[1]TURIIN BUS KOLLEGE-6'!J62+'[1]TURIIN IH SUR-8'!J62</f>
        <v>2</v>
      </c>
      <c r="K56" s="300">
        <f>+'[1]TURIIN MSUT-21'!K62+'[1]TURIIN BUS MSUT-23'!K62+'[1]TURIIN KOLLEGE-17'!K62+'[1]TURIIN BUS KOLLEGE-6'!K62+'[1]TURIIN IH SUR-8'!K62</f>
        <v>1</v>
      </c>
      <c r="L56" s="300">
        <f>+'[1]TURIIN MSUT-21'!L62+'[1]TURIIN BUS MSUT-23'!L62+'[1]TURIIN KOLLEGE-17'!L62+'[1]TURIIN BUS KOLLEGE-6'!L62+'[1]TURIIN IH SUR-8'!L62</f>
        <v>7</v>
      </c>
      <c r="M56" s="300">
        <f>+'[1]TURIIN MSUT-21'!M62+'[1]TURIIN BUS MSUT-23'!M62+'[1]TURIIN KOLLEGE-17'!M62+'[1]TURIIN BUS KOLLEGE-6'!M62+'[1]TURIIN IH SUR-8'!M62</f>
        <v>6</v>
      </c>
      <c r="N56" s="300">
        <f>+'[1]TURIIN MSUT-21'!N62+'[1]TURIIN BUS MSUT-23'!N62+'[1]TURIIN KOLLEGE-17'!N62+'[1]TURIIN BUS KOLLEGE-6'!N62+'[1]TURIIN IH SUR-8'!N62</f>
        <v>8</v>
      </c>
      <c r="O56" s="300">
        <f>+'[1]TURIIN MSUT-21'!O62+'[1]TURIIN BUS MSUT-23'!O62+'[1]TURIIN KOLLEGE-17'!O62+'[1]TURIIN BUS KOLLEGE-6'!O62+'[1]TURIIN IH SUR-8'!O62</f>
        <v>5</v>
      </c>
      <c r="P56" s="302">
        <f t="shared" si="1"/>
        <v>225</v>
      </c>
      <c r="Q56" s="302">
        <f t="shared" si="2"/>
        <v>148</v>
      </c>
      <c r="R56" s="300">
        <f>+'[1]TURIIN MSUT-21'!R62+'[1]TURIIN BUS MSUT-23'!R62+'[1]TURIIN KOLLEGE-17'!R62+'[1]TURIIN BUS KOLLEGE-6'!R62+'[1]TURIIN IH SUR-8'!R62</f>
        <v>52</v>
      </c>
      <c r="S56" s="300">
        <f>+'[1]TURIIN MSUT-21'!S62+'[1]TURIIN BUS MSUT-23'!S62+'[1]TURIIN KOLLEGE-17'!S62+'[1]TURIIN BUS KOLLEGE-6'!S62+'[1]TURIIN IH SUR-8'!S62</f>
        <v>44</v>
      </c>
      <c r="T56" s="300">
        <f>+'[1]TURIIN MSUT-21'!T62+'[1]TURIIN BUS MSUT-23'!T62+'[1]TURIIN KOLLEGE-17'!T62+'[1]TURIIN BUS KOLLEGE-6'!T62+'[1]TURIIN IH SUR-8'!T62</f>
        <v>173</v>
      </c>
      <c r="U56" s="300">
        <f>+'[1]TURIIN MSUT-21'!U62+'[1]TURIIN BUS MSUT-23'!U62+'[1]TURIIN KOLLEGE-17'!U62+'[1]TURIIN BUS KOLLEGE-6'!U62+'[1]TURIIN IH SUR-8'!U62</f>
        <v>104</v>
      </c>
      <c r="V56" s="300">
        <f>+'[1]TURIIN MSUT-21'!V62+'[1]TURIIN BUS MSUT-23'!V62+'[1]TURIIN KOLLEGE-17'!V62+'[1]TURIIN BUS KOLLEGE-6'!V62+'[1]TURIIN IH SUR-8'!V62</f>
        <v>54</v>
      </c>
      <c r="W56" s="300">
        <f>+'[1]TURIIN MSUT-21'!W62+'[1]TURIIN BUS MSUT-23'!W62+'[1]TURIIN KOLLEGE-17'!W62+'[1]TURIIN BUS KOLLEGE-6'!W62+'[1]TURIIN IH SUR-8'!W62</f>
        <v>40</v>
      </c>
      <c r="X56" s="300">
        <f>+'[1]TURIIN MSUT-21'!X62+'[1]TURIIN BUS MSUT-23'!X62+'[1]TURIIN KOLLEGE-17'!X62+'[1]TURIIN BUS KOLLEGE-6'!X62+'[1]TURIIN IH SUR-8'!X62</f>
        <v>154</v>
      </c>
      <c r="Y56" s="300">
        <f>+'[1]TURIIN MSUT-21'!Y62+'[1]TURIIN BUS MSUT-23'!Y62+'[1]TURIIN KOLLEGE-17'!Y62+'[1]TURIIN BUS KOLLEGE-6'!Y62+'[1]TURIIN IH SUR-8'!Y62</f>
        <v>106</v>
      </c>
      <c r="Z56" s="300">
        <f>+'[1]TURIIN MSUT-21'!Z62+'[1]TURIIN BUS MSUT-23'!Z62+'[1]TURIIN KOLLEGE-17'!Z62+'[1]TURIIN BUS KOLLEGE-6'!Z62+'[1]TURIIN IH SUR-8'!Z62</f>
        <v>1</v>
      </c>
      <c r="AA56" s="300">
        <f>+'[1]TURIIN MSUT-21'!AA62+'[1]TURIIN BUS MSUT-23'!AA62+'[1]TURIIN KOLLEGE-17'!AA62+'[1]TURIIN BUS KOLLEGE-6'!AA62+'[1]TURIIN IH SUR-8'!AA62</f>
        <v>1</v>
      </c>
      <c r="AB56" s="300">
        <f>+'[1]TURIIN MSUT-21'!AB62+'[1]TURIIN BUS MSUT-23'!AB62+'[1]TURIIN KOLLEGE-17'!AB62+'[1]TURIIN BUS KOLLEGE-6'!AB62+'[1]TURIIN IH SUR-8'!AB62</f>
        <v>1</v>
      </c>
      <c r="AC56" s="300">
        <f>+'[1]TURIIN MSUT-21'!AC62+'[1]TURIIN BUS MSUT-23'!AC62+'[1]TURIIN KOLLEGE-17'!AC62+'[1]TURIIN BUS KOLLEGE-6'!AC62+'[1]TURIIN IH SUR-8'!AC62</f>
        <v>1</v>
      </c>
      <c r="AD56" s="300" t="s">
        <v>36</v>
      </c>
      <c r="AE56" s="300" t="s">
        <v>36</v>
      </c>
    </row>
    <row r="57" spans="1:31" ht="18" customHeight="1">
      <c r="A57" s="779" t="s">
        <v>213</v>
      </c>
      <c r="B57" s="780"/>
      <c r="C57" s="780"/>
      <c r="D57" s="780"/>
      <c r="E57" s="781"/>
      <c r="F57" s="301">
        <v>47</v>
      </c>
      <c r="G57" s="748">
        <f>+'[1]TURIIN MSUT-21'!G63:H63+'[1]TURIIN BUS MSUT-23'!G63:H63+'[1]TURIIN KOLLEGE-17'!G63:H63+'[1]TURIIN BUS KOLLEGE-6'!G63:H63+'[1]TURIIN IH SUR-8'!G63:H63</f>
        <v>0</v>
      </c>
      <c r="H57" s="750"/>
      <c r="I57" s="300">
        <f>+'[1]TURIIN MSUT-21'!I63+'[1]TURIIN BUS MSUT-23'!I63+'[1]TURIIN KOLLEGE-17'!I63+'[1]TURIIN BUS KOLLEGE-6'!I63+'[1]TURIIN IH SUR-8'!I63</f>
        <v>0</v>
      </c>
      <c r="J57" s="300">
        <f>+'[1]TURIIN MSUT-21'!J63+'[1]TURIIN BUS MSUT-23'!J63+'[1]TURIIN KOLLEGE-17'!J63+'[1]TURIIN BUS KOLLEGE-6'!J63+'[1]TURIIN IH SUR-8'!J63</f>
        <v>1</v>
      </c>
      <c r="K57" s="300">
        <f>+'[1]TURIIN MSUT-21'!K63+'[1]TURIIN BUS MSUT-23'!K63+'[1]TURIIN KOLLEGE-17'!K63+'[1]TURIIN BUS KOLLEGE-6'!K63+'[1]TURIIN IH SUR-8'!K63</f>
        <v>2</v>
      </c>
      <c r="L57" s="300">
        <f>+'[1]TURIIN MSUT-21'!L63+'[1]TURIIN BUS MSUT-23'!L63+'[1]TURIIN KOLLEGE-17'!L63+'[1]TURIIN BUS KOLLEGE-6'!L63+'[1]TURIIN IH SUR-8'!L63</f>
        <v>0</v>
      </c>
      <c r="M57" s="300">
        <f>+'[1]TURIIN MSUT-21'!M63+'[1]TURIIN BUS MSUT-23'!M63+'[1]TURIIN KOLLEGE-17'!M63+'[1]TURIIN BUS KOLLEGE-6'!M63+'[1]TURIIN IH SUR-8'!M63</f>
        <v>0</v>
      </c>
      <c r="N57" s="300">
        <f>+'[1]TURIIN MSUT-21'!N63+'[1]TURIIN BUS MSUT-23'!N63+'[1]TURIIN KOLLEGE-17'!N63+'[1]TURIIN BUS KOLLEGE-6'!N63+'[1]TURIIN IH SUR-8'!N63</f>
        <v>0</v>
      </c>
      <c r="O57" s="300">
        <f>+'[1]TURIIN MSUT-21'!O63+'[1]TURIIN BUS MSUT-23'!O63+'[1]TURIIN KOLLEGE-17'!O63+'[1]TURIIN BUS KOLLEGE-6'!O63+'[1]TURIIN IH SUR-8'!O63</f>
        <v>0</v>
      </c>
      <c r="P57" s="302">
        <f t="shared" si="1"/>
        <v>71</v>
      </c>
      <c r="Q57" s="302">
        <f t="shared" si="2"/>
        <v>42</v>
      </c>
      <c r="R57" s="300">
        <f>+'[1]TURIIN MSUT-21'!R63+'[1]TURIIN BUS MSUT-23'!R63+'[1]TURIIN KOLLEGE-17'!R63+'[1]TURIIN BUS KOLLEGE-6'!R63+'[1]TURIIN IH SUR-8'!R63</f>
        <v>31</v>
      </c>
      <c r="S57" s="300">
        <f>+'[1]TURIIN MSUT-21'!S63+'[1]TURIIN BUS MSUT-23'!S63+'[1]TURIIN KOLLEGE-17'!S63+'[1]TURIIN BUS KOLLEGE-6'!S63+'[1]TURIIN IH SUR-8'!S63</f>
        <v>24</v>
      </c>
      <c r="T57" s="300">
        <f>+'[1]TURIIN MSUT-21'!T63+'[1]TURIIN BUS MSUT-23'!T63+'[1]TURIIN KOLLEGE-17'!T63+'[1]TURIIN BUS KOLLEGE-6'!T63+'[1]TURIIN IH SUR-8'!T63</f>
        <v>40</v>
      </c>
      <c r="U57" s="300">
        <f>+'[1]TURIIN MSUT-21'!U63+'[1]TURIIN BUS MSUT-23'!U63+'[1]TURIIN KOLLEGE-17'!U63+'[1]TURIIN BUS KOLLEGE-6'!U63+'[1]TURIIN IH SUR-8'!U63</f>
        <v>18</v>
      </c>
      <c r="V57" s="300">
        <f>+'[1]TURIIN MSUT-21'!V63+'[1]TURIIN BUS MSUT-23'!V63+'[1]TURIIN KOLLEGE-17'!V63+'[1]TURIIN BUS KOLLEGE-6'!V63+'[1]TURIIN IH SUR-8'!V63</f>
        <v>7</v>
      </c>
      <c r="W57" s="300">
        <f>+'[1]TURIIN MSUT-21'!W63+'[1]TURIIN BUS MSUT-23'!W63+'[1]TURIIN KOLLEGE-17'!W63+'[1]TURIIN BUS KOLLEGE-6'!W63+'[1]TURIIN IH SUR-8'!W63</f>
        <v>2</v>
      </c>
      <c r="X57" s="300">
        <f>+'[1]TURIIN MSUT-21'!X63+'[1]TURIIN BUS MSUT-23'!X63+'[1]TURIIN KOLLEGE-17'!X63+'[1]TURIIN BUS KOLLEGE-6'!X63+'[1]TURIIN IH SUR-8'!X63</f>
        <v>36</v>
      </c>
      <c r="Y57" s="300">
        <f>+'[1]TURIIN MSUT-21'!Y63+'[1]TURIIN BUS MSUT-23'!Y63+'[1]TURIIN KOLLEGE-17'!Y63+'[1]TURIIN BUS KOLLEGE-6'!Y63+'[1]TURIIN IH SUR-8'!Y63</f>
        <v>20</v>
      </c>
      <c r="Z57" s="300">
        <f>+'[1]TURIIN MSUT-21'!Z63+'[1]TURIIN BUS MSUT-23'!Z63+'[1]TURIIN KOLLEGE-17'!Z63+'[1]TURIIN BUS KOLLEGE-6'!Z63+'[1]TURIIN IH SUR-8'!Z63</f>
        <v>1</v>
      </c>
      <c r="AA57" s="300">
        <f>+'[1]TURIIN MSUT-21'!AA63+'[1]TURIIN BUS MSUT-23'!AA63+'[1]TURIIN KOLLEGE-17'!AA63+'[1]TURIIN BUS KOLLEGE-6'!AA63+'[1]TURIIN IH SUR-8'!AA63</f>
        <v>1</v>
      </c>
      <c r="AB57" s="300">
        <f>+'[1]TURIIN MSUT-21'!AB63+'[1]TURIIN BUS MSUT-23'!AB63+'[1]TURIIN KOLLEGE-17'!AB63+'[1]TURIIN BUS KOLLEGE-6'!AB63+'[1]TURIIN IH SUR-8'!AB63</f>
        <v>0</v>
      </c>
      <c r="AC57" s="300">
        <f>+'[1]TURIIN MSUT-21'!AC63+'[1]TURIIN BUS MSUT-23'!AC63+'[1]TURIIN KOLLEGE-17'!AC63+'[1]TURIIN BUS KOLLEGE-6'!AC63+'[1]TURIIN IH SUR-8'!AC63</f>
        <v>0</v>
      </c>
      <c r="AD57" s="300" t="s">
        <v>36</v>
      </c>
      <c r="AE57" s="300" t="s">
        <v>36</v>
      </c>
    </row>
    <row r="58" spans="1:31" ht="18" customHeight="1">
      <c r="A58" s="782" t="s">
        <v>210</v>
      </c>
      <c r="B58" s="783"/>
      <c r="C58" s="783"/>
      <c r="D58" s="783"/>
      <c r="E58" s="784"/>
      <c r="F58" s="301">
        <v>48</v>
      </c>
      <c r="G58" s="748">
        <f>+'[1]TURIIN MSUT-21'!G64:H64+'[1]TURIIN BUS MSUT-23'!G64:H64+'[1]TURIIN KOLLEGE-17'!G64:H64+'[1]TURIIN BUS KOLLEGE-6'!G64:H64+'[1]TURIIN IH SUR-8'!G64:H64</f>
        <v>6</v>
      </c>
      <c r="H58" s="750"/>
      <c r="I58" s="300">
        <f>+'[1]TURIIN MSUT-21'!I64+'[1]TURIIN BUS MSUT-23'!I64+'[1]TURIIN KOLLEGE-17'!I64+'[1]TURIIN BUS KOLLEGE-6'!I64+'[1]TURIIN IH SUR-8'!I64</f>
        <v>3</v>
      </c>
      <c r="J58" s="300">
        <f>+'[1]TURIIN MSUT-21'!J64+'[1]TURIIN BUS MSUT-23'!J64+'[1]TURIIN KOLLEGE-17'!J64+'[1]TURIIN BUS KOLLEGE-6'!J64+'[1]TURIIN IH SUR-8'!J64</f>
        <v>2</v>
      </c>
      <c r="K58" s="300">
        <f>+'[1]TURIIN MSUT-21'!K64+'[1]TURIIN BUS MSUT-23'!K64+'[1]TURIIN KOLLEGE-17'!K64+'[1]TURIIN BUS KOLLEGE-6'!K64+'[1]TURIIN IH SUR-8'!K64</f>
        <v>1</v>
      </c>
      <c r="L58" s="300">
        <f>+'[1]TURIIN MSUT-21'!L64+'[1]TURIIN BUS MSUT-23'!L64+'[1]TURIIN KOLLEGE-17'!L64+'[1]TURIIN BUS KOLLEGE-6'!L64+'[1]TURIIN IH SUR-8'!L64</f>
        <v>4</v>
      </c>
      <c r="M58" s="300">
        <f>+'[1]TURIIN MSUT-21'!M64+'[1]TURIIN BUS MSUT-23'!M64+'[1]TURIIN KOLLEGE-17'!M64+'[1]TURIIN BUS KOLLEGE-6'!M64+'[1]TURIIN IH SUR-8'!M64</f>
        <v>3</v>
      </c>
      <c r="N58" s="300">
        <f>+'[1]TURIIN MSUT-21'!N64+'[1]TURIIN BUS MSUT-23'!N64+'[1]TURIIN KOLLEGE-17'!N64+'[1]TURIIN BUS KOLLEGE-6'!N64+'[1]TURIIN IH SUR-8'!N64</f>
        <v>2</v>
      </c>
      <c r="O58" s="300">
        <f>+'[1]TURIIN MSUT-21'!O64+'[1]TURIIN BUS MSUT-23'!O64+'[1]TURIIN KOLLEGE-17'!O64+'[1]TURIIN BUS KOLLEGE-6'!O64+'[1]TURIIN IH SUR-8'!O64</f>
        <v>1</v>
      </c>
      <c r="P58" s="302">
        <f t="shared" si="1"/>
        <v>74</v>
      </c>
      <c r="Q58" s="302">
        <f t="shared" si="2"/>
        <v>56</v>
      </c>
      <c r="R58" s="300">
        <f>+'[1]TURIIN MSUT-21'!R64+'[1]TURIIN BUS MSUT-23'!R64+'[1]TURIIN KOLLEGE-17'!R64+'[1]TURIIN BUS KOLLEGE-6'!R64+'[1]TURIIN IH SUR-8'!R64</f>
        <v>30</v>
      </c>
      <c r="S58" s="300">
        <f>+'[1]TURIIN MSUT-21'!S64+'[1]TURIIN BUS MSUT-23'!S64+'[1]TURIIN KOLLEGE-17'!S64+'[1]TURIIN BUS KOLLEGE-6'!S64+'[1]TURIIN IH SUR-8'!S64</f>
        <v>23</v>
      </c>
      <c r="T58" s="300">
        <f>+'[1]TURIIN MSUT-21'!T64+'[1]TURIIN BUS MSUT-23'!T64+'[1]TURIIN KOLLEGE-17'!T64+'[1]TURIIN BUS KOLLEGE-6'!T64+'[1]TURIIN IH SUR-8'!T64</f>
        <v>44</v>
      </c>
      <c r="U58" s="300">
        <f>+'[1]TURIIN MSUT-21'!U64+'[1]TURIIN BUS MSUT-23'!U64+'[1]TURIIN KOLLEGE-17'!U64+'[1]TURIIN BUS KOLLEGE-6'!U64+'[1]TURIIN IH SUR-8'!U64</f>
        <v>33</v>
      </c>
      <c r="V58" s="300">
        <f>+'[1]TURIIN MSUT-21'!V64+'[1]TURIIN BUS MSUT-23'!V64+'[1]TURIIN KOLLEGE-17'!V64+'[1]TURIIN BUS KOLLEGE-6'!V64+'[1]TURIIN IH SUR-8'!V64</f>
        <v>17</v>
      </c>
      <c r="W58" s="300">
        <f>+'[1]TURIIN MSUT-21'!W64+'[1]TURIIN BUS MSUT-23'!W64+'[1]TURIIN KOLLEGE-17'!W64+'[1]TURIIN BUS KOLLEGE-6'!W64+'[1]TURIIN IH SUR-8'!W64</f>
        <v>14</v>
      </c>
      <c r="X58" s="300">
        <f>+'[1]TURIIN MSUT-21'!X64+'[1]TURIIN BUS MSUT-23'!X64+'[1]TURIIN KOLLEGE-17'!X64+'[1]TURIIN BUS KOLLEGE-6'!X64+'[1]TURIIN IH SUR-8'!X64</f>
        <v>54</v>
      </c>
      <c r="Y58" s="300">
        <f>+'[1]TURIIN MSUT-21'!Y64+'[1]TURIIN BUS MSUT-23'!Y64+'[1]TURIIN KOLLEGE-17'!Y64+'[1]TURIIN BUS KOLLEGE-6'!Y64+'[1]TURIIN IH SUR-8'!Y64</f>
        <v>39</v>
      </c>
      <c r="Z58" s="300">
        <f>+'[1]TURIIN MSUT-21'!Z64+'[1]TURIIN BUS MSUT-23'!Z64+'[1]TURIIN KOLLEGE-17'!Z64+'[1]TURIIN BUS KOLLEGE-6'!Z64+'[1]TURIIN IH SUR-8'!Z64</f>
        <v>0</v>
      </c>
      <c r="AA58" s="300">
        <f>+'[1]TURIIN MSUT-21'!AA64+'[1]TURIIN BUS MSUT-23'!AA64+'[1]TURIIN KOLLEGE-17'!AA64+'[1]TURIIN BUS KOLLEGE-6'!AA64+'[1]TURIIN IH SUR-8'!AA64</f>
        <v>0</v>
      </c>
      <c r="AB58" s="300">
        <f>+'[1]TURIIN MSUT-21'!AB64+'[1]TURIIN BUS MSUT-23'!AB64+'[1]TURIIN KOLLEGE-17'!AB64+'[1]TURIIN BUS KOLLEGE-6'!AB64+'[1]TURIIN IH SUR-8'!AB64</f>
        <v>0</v>
      </c>
      <c r="AC58" s="300">
        <f>+'[1]TURIIN MSUT-21'!AC64+'[1]TURIIN BUS MSUT-23'!AC64+'[1]TURIIN KOLLEGE-17'!AC64+'[1]TURIIN BUS KOLLEGE-6'!AC64+'[1]TURIIN IH SUR-8'!AC64</f>
        <v>0</v>
      </c>
      <c r="AD58" s="300" t="s">
        <v>36</v>
      </c>
      <c r="AE58" s="300" t="s">
        <v>36</v>
      </c>
    </row>
  </sheetData>
  <mergeCells count="128">
    <mergeCell ref="A49:E49"/>
    <mergeCell ref="G49:H49"/>
    <mergeCell ref="A55:E55"/>
    <mergeCell ref="G55:H55"/>
    <mergeCell ref="A56:E56"/>
    <mergeCell ref="G56:H56"/>
    <mergeCell ref="A57:E57"/>
    <mergeCell ref="G57:H57"/>
    <mergeCell ref="A58:E58"/>
    <mergeCell ref="G58:H58"/>
    <mergeCell ref="A50:E50"/>
    <mergeCell ref="G50:H50"/>
    <mergeCell ref="A51:E51"/>
    <mergeCell ref="G51:H51"/>
    <mergeCell ref="A52:E52"/>
    <mergeCell ref="G52:H52"/>
    <mergeCell ref="A53:E53"/>
    <mergeCell ref="G53:H53"/>
    <mergeCell ref="A54:E54"/>
    <mergeCell ref="G54:H54"/>
    <mergeCell ref="A44:E44"/>
    <mergeCell ref="G44:H44"/>
    <mergeCell ref="A45:E45"/>
    <mergeCell ref="G45:H45"/>
    <mergeCell ref="A46:E46"/>
    <mergeCell ref="G46:H46"/>
    <mergeCell ref="A47:E47"/>
    <mergeCell ref="G47:H47"/>
    <mergeCell ref="A48:E48"/>
    <mergeCell ref="G48:H48"/>
    <mergeCell ref="A39:E39"/>
    <mergeCell ref="G39:H39"/>
    <mergeCell ref="A40:E40"/>
    <mergeCell ref="G40:H40"/>
    <mergeCell ref="A41:E41"/>
    <mergeCell ref="G41:H41"/>
    <mergeCell ref="A42:E42"/>
    <mergeCell ref="G42:H42"/>
    <mergeCell ref="A43:E43"/>
    <mergeCell ref="G43:H43"/>
    <mergeCell ref="A34:E34"/>
    <mergeCell ref="G34:H34"/>
    <mergeCell ref="A35:E35"/>
    <mergeCell ref="G35:H35"/>
    <mergeCell ref="A36:E36"/>
    <mergeCell ref="A37:E37"/>
    <mergeCell ref="G37:H37"/>
    <mergeCell ref="A38:E38"/>
    <mergeCell ref="G38:H38"/>
    <mergeCell ref="G36:H36"/>
    <mergeCell ref="A27:E27"/>
    <mergeCell ref="A28:E28"/>
    <mergeCell ref="A29:E29"/>
    <mergeCell ref="A30:E30"/>
    <mergeCell ref="A31:E31"/>
    <mergeCell ref="G31:H31"/>
    <mergeCell ref="A32:E32"/>
    <mergeCell ref="G32:H32"/>
    <mergeCell ref="A33:E33"/>
    <mergeCell ref="G33:H33"/>
    <mergeCell ref="G27:H27"/>
    <mergeCell ref="G28:H28"/>
    <mergeCell ref="G29:H29"/>
    <mergeCell ref="G30:H30"/>
    <mergeCell ref="A22:E22"/>
    <mergeCell ref="G22:H22"/>
    <mergeCell ref="A23:E23"/>
    <mergeCell ref="G23:H23"/>
    <mergeCell ref="A24:E24"/>
    <mergeCell ref="G24:H24"/>
    <mergeCell ref="A25:E25"/>
    <mergeCell ref="G25:H25"/>
    <mergeCell ref="A26:E26"/>
    <mergeCell ref="G26:H26"/>
    <mergeCell ref="A17:E17"/>
    <mergeCell ref="G17:H17"/>
    <mergeCell ref="A18:E18"/>
    <mergeCell ref="G18:H18"/>
    <mergeCell ref="A19:E19"/>
    <mergeCell ref="G19:H19"/>
    <mergeCell ref="A20:E20"/>
    <mergeCell ref="G20:H20"/>
    <mergeCell ref="A21:E21"/>
    <mergeCell ref="G21:H21"/>
    <mergeCell ref="A12:E12"/>
    <mergeCell ref="G12:H12"/>
    <mergeCell ref="A13:E13"/>
    <mergeCell ref="G13:H13"/>
    <mergeCell ref="A14:E14"/>
    <mergeCell ref="G14:H14"/>
    <mergeCell ref="A15:E15"/>
    <mergeCell ref="G15:H15"/>
    <mergeCell ref="A16:E16"/>
    <mergeCell ref="G16:H16"/>
    <mergeCell ref="AB6:AC7"/>
    <mergeCell ref="AD6:AE7"/>
    <mergeCell ref="A10:E10"/>
    <mergeCell ref="G10:H10"/>
    <mergeCell ref="A11:E11"/>
    <mergeCell ref="G11:H11"/>
    <mergeCell ref="P8:P9"/>
    <mergeCell ref="R8:R9"/>
    <mergeCell ref="T8:T9"/>
    <mergeCell ref="V8:V9"/>
    <mergeCell ref="R7:S7"/>
    <mergeCell ref="T7:U7"/>
    <mergeCell ref="V7:W7"/>
    <mergeCell ref="X7:Y7"/>
    <mergeCell ref="L8:L9"/>
    <mergeCell ref="N8:N9"/>
    <mergeCell ref="A1:AE1"/>
    <mergeCell ref="A2:AE2"/>
    <mergeCell ref="P6:Q7"/>
    <mergeCell ref="R6:U6"/>
    <mergeCell ref="X8:X9"/>
    <mergeCell ref="Z8:Z9"/>
    <mergeCell ref="A6:E9"/>
    <mergeCell ref="F6:F9"/>
    <mergeCell ref="G6:I7"/>
    <mergeCell ref="J6:K7"/>
    <mergeCell ref="L6:M7"/>
    <mergeCell ref="N6:O7"/>
    <mergeCell ref="G8:H9"/>
    <mergeCell ref="J8:J9"/>
    <mergeCell ref="AB8:AB9"/>
    <mergeCell ref="AD8:AD9"/>
    <mergeCell ref="V6:Y6"/>
    <mergeCell ref="Z6:AA7"/>
  </mergeCells>
  <pageMargins left="0.59055118110236227" right="0.39370078740157483" top="0.39370078740157483" bottom="0.31496062992125984" header="0.31496062992125984" footer="0.31496062992125984"/>
  <pageSetup paperSize="9" scale="68" orientation="landscape" r:id="rId1"/>
  <rowBreaks count="1" manualBreakCount="1">
    <brk id="33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6"/>
  <sheetViews>
    <sheetView view="pageBreakPreview" topLeftCell="A22" zoomScale="85" zoomScaleNormal="100" zoomScaleSheetLayoutView="85" workbookViewId="0">
      <selection activeCell="O41" sqref="O41"/>
    </sheetView>
  </sheetViews>
  <sheetFormatPr defaultColWidth="8.85546875" defaultRowHeight="12.75"/>
  <cols>
    <col min="1" max="1" width="16.5703125" style="90" customWidth="1"/>
    <col min="2" max="2" width="3.7109375" style="90" customWidth="1"/>
    <col min="3" max="8" width="2.42578125" style="90" customWidth="1"/>
    <col min="9" max="9" width="5.28515625" style="132" customWidth="1"/>
    <col min="10" max="24" width="5.28515625" style="90" customWidth="1"/>
    <col min="25" max="25" width="7.42578125" style="90" customWidth="1"/>
    <col min="26" max="33" width="5.28515625" style="90" customWidth="1"/>
    <col min="34" max="190" width="8.85546875" style="90"/>
    <col min="191" max="191" width="3.7109375" style="90" customWidth="1"/>
    <col min="192" max="193" width="6.7109375" style="90" customWidth="1"/>
    <col min="194" max="194" width="27.140625" style="90" customWidth="1"/>
    <col min="195" max="213" width="7.7109375" style="90" customWidth="1"/>
    <col min="214" max="215" width="8.85546875" style="90"/>
    <col min="216" max="219" width="8.42578125" style="90" customWidth="1"/>
    <col min="220" max="238" width="8.85546875" style="90"/>
    <col min="239" max="239" width="10.140625" style="90" customWidth="1"/>
    <col min="240" max="244" width="8.85546875" style="90"/>
    <col min="245" max="245" width="10" style="90" customWidth="1"/>
    <col min="246" max="246" width="10.42578125" style="90" customWidth="1"/>
    <col min="247" max="247" width="11.42578125" style="90" customWidth="1"/>
    <col min="248" max="446" width="8.85546875" style="90"/>
    <col min="447" max="447" width="3.7109375" style="90" customWidth="1"/>
    <col min="448" max="449" width="6.7109375" style="90" customWidth="1"/>
    <col min="450" max="450" width="27.140625" style="90" customWidth="1"/>
    <col min="451" max="469" width="7.7109375" style="90" customWidth="1"/>
    <col min="470" max="471" width="8.85546875" style="90"/>
    <col min="472" max="475" width="8.42578125" style="90" customWidth="1"/>
    <col min="476" max="494" width="8.85546875" style="90"/>
    <col min="495" max="495" width="10.140625" style="90" customWidth="1"/>
    <col min="496" max="500" width="8.85546875" style="90"/>
    <col min="501" max="501" width="10" style="90" customWidth="1"/>
    <col min="502" max="502" width="10.42578125" style="90" customWidth="1"/>
    <col min="503" max="503" width="11.42578125" style="90" customWidth="1"/>
    <col min="504" max="702" width="8.85546875" style="90"/>
    <col min="703" max="703" width="3.7109375" style="90" customWidth="1"/>
    <col min="704" max="705" width="6.7109375" style="90" customWidth="1"/>
    <col min="706" max="706" width="27.140625" style="90" customWidth="1"/>
    <col min="707" max="725" width="7.7109375" style="90" customWidth="1"/>
    <col min="726" max="727" width="8.85546875" style="90"/>
    <col min="728" max="731" width="8.42578125" style="90" customWidth="1"/>
    <col min="732" max="750" width="8.85546875" style="90"/>
    <col min="751" max="751" width="10.140625" style="90" customWidth="1"/>
    <col min="752" max="756" width="8.85546875" style="90"/>
    <col min="757" max="757" width="10" style="90" customWidth="1"/>
    <col min="758" max="758" width="10.42578125" style="90" customWidth="1"/>
    <col min="759" max="759" width="11.42578125" style="90" customWidth="1"/>
    <col min="760" max="958" width="8.85546875" style="90"/>
    <col min="959" max="959" width="3.7109375" style="90" customWidth="1"/>
    <col min="960" max="961" width="6.7109375" style="90" customWidth="1"/>
    <col min="962" max="962" width="27.140625" style="90" customWidth="1"/>
    <col min="963" max="981" width="7.7109375" style="90" customWidth="1"/>
    <col min="982" max="983" width="8.85546875" style="90"/>
    <col min="984" max="987" width="8.42578125" style="90" customWidth="1"/>
    <col min="988" max="1006" width="8.85546875" style="90"/>
    <col min="1007" max="1007" width="10.140625" style="90" customWidth="1"/>
    <col min="1008" max="1012" width="8.85546875" style="90"/>
    <col min="1013" max="1013" width="10" style="90" customWidth="1"/>
    <col min="1014" max="1014" width="10.42578125" style="90" customWidth="1"/>
    <col min="1015" max="1015" width="11.42578125" style="90" customWidth="1"/>
    <col min="1016" max="1214" width="8.85546875" style="90"/>
    <col min="1215" max="1215" width="3.7109375" style="90" customWidth="1"/>
    <col min="1216" max="1217" width="6.7109375" style="90" customWidth="1"/>
    <col min="1218" max="1218" width="27.140625" style="90" customWidth="1"/>
    <col min="1219" max="1237" width="7.7109375" style="90" customWidth="1"/>
    <col min="1238" max="1239" width="8.85546875" style="90"/>
    <col min="1240" max="1243" width="8.42578125" style="90" customWidth="1"/>
    <col min="1244" max="1262" width="8.85546875" style="90"/>
    <col min="1263" max="1263" width="10.140625" style="90" customWidth="1"/>
    <col min="1264" max="1268" width="8.85546875" style="90"/>
    <col min="1269" max="1269" width="10" style="90" customWidth="1"/>
    <col min="1270" max="1270" width="10.42578125" style="90" customWidth="1"/>
    <col min="1271" max="1271" width="11.42578125" style="90" customWidth="1"/>
    <col min="1272" max="1470" width="8.85546875" style="90"/>
    <col min="1471" max="1471" width="3.7109375" style="90" customWidth="1"/>
    <col min="1472" max="1473" width="6.7109375" style="90" customWidth="1"/>
    <col min="1474" max="1474" width="27.140625" style="90" customWidth="1"/>
    <col min="1475" max="1493" width="7.7109375" style="90" customWidth="1"/>
    <col min="1494" max="1495" width="8.85546875" style="90"/>
    <col min="1496" max="1499" width="8.42578125" style="90" customWidth="1"/>
    <col min="1500" max="1518" width="8.85546875" style="90"/>
    <col min="1519" max="1519" width="10.140625" style="90" customWidth="1"/>
    <col min="1520" max="1524" width="8.85546875" style="90"/>
    <col min="1525" max="1525" width="10" style="90" customWidth="1"/>
    <col min="1526" max="1526" width="10.42578125" style="90" customWidth="1"/>
    <col min="1527" max="1527" width="11.42578125" style="90" customWidth="1"/>
    <col min="1528" max="1726" width="8.85546875" style="90"/>
    <col min="1727" max="1727" width="3.7109375" style="90" customWidth="1"/>
    <col min="1728" max="1729" width="6.7109375" style="90" customWidth="1"/>
    <col min="1730" max="1730" width="27.140625" style="90" customWidth="1"/>
    <col min="1731" max="1749" width="7.7109375" style="90" customWidth="1"/>
    <col min="1750" max="1751" width="8.85546875" style="90"/>
    <col min="1752" max="1755" width="8.42578125" style="90" customWidth="1"/>
    <col min="1756" max="1774" width="8.85546875" style="90"/>
    <col min="1775" max="1775" width="10.140625" style="90" customWidth="1"/>
    <col min="1776" max="1780" width="8.85546875" style="90"/>
    <col min="1781" max="1781" width="10" style="90" customWidth="1"/>
    <col min="1782" max="1782" width="10.42578125" style="90" customWidth="1"/>
    <col min="1783" max="1783" width="11.42578125" style="90" customWidth="1"/>
    <col min="1784" max="1982" width="8.85546875" style="90"/>
    <col min="1983" max="1983" width="3.7109375" style="90" customWidth="1"/>
    <col min="1984" max="1985" width="6.7109375" style="90" customWidth="1"/>
    <col min="1986" max="1986" width="27.140625" style="90" customWidth="1"/>
    <col min="1987" max="2005" width="7.7109375" style="90" customWidth="1"/>
    <col min="2006" max="2007" width="8.85546875" style="90"/>
    <col min="2008" max="2011" width="8.42578125" style="90" customWidth="1"/>
    <col min="2012" max="2030" width="8.85546875" style="90"/>
    <col min="2031" max="2031" width="10.140625" style="90" customWidth="1"/>
    <col min="2032" max="2036" width="8.85546875" style="90"/>
    <col min="2037" max="2037" width="10" style="90" customWidth="1"/>
    <col min="2038" max="2038" width="10.42578125" style="90" customWidth="1"/>
    <col min="2039" max="2039" width="11.42578125" style="90" customWidth="1"/>
    <col min="2040" max="2238" width="8.85546875" style="90"/>
    <col min="2239" max="2239" width="3.7109375" style="90" customWidth="1"/>
    <col min="2240" max="2241" width="6.7109375" style="90" customWidth="1"/>
    <col min="2242" max="2242" width="27.140625" style="90" customWidth="1"/>
    <col min="2243" max="2261" width="7.7109375" style="90" customWidth="1"/>
    <col min="2262" max="2263" width="8.85546875" style="90"/>
    <col min="2264" max="2267" width="8.42578125" style="90" customWidth="1"/>
    <col min="2268" max="2286" width="8.85546875" style="90"/>
    <col min="2287" max="2287" width="10.140625" style="90" customWidth="1"/>
    <col min="2288" max="2292" width="8.85546875" style="90"/>
    <col min="2293" max="2293" width="10" style="90" customWidth="1"/>
    <col min="2294" max="2294" width="10.42578125" style="90" customWidth="1"/>
    <col min="2295" max="2295" width="11.42578125" style="90" customWidth="1"/>
    <col min="2296" max="2494" width="8.85546875" style="90"/>
    <col min="2495" max="2495" width="3.7109375" style="90" customWidth="1"/>
    <col min="2496" max="2497" width="6.7109375" style="90" customWidth="1"/>
    <col min="2498" max="2498" width="27.140625" style="90" customWidth="1"/>
    <col min="2499" max="2517" width="7.7109375" style="90" customWidth="1"/>
    <col min="2518" max="2519" width="8.85546875" style="90"/>
    <col min="2520" max="2523" width="8.42578125" style="90" customWidth="1"/>
    <col min="2524" max="2542" width="8.85546875" style="90"/>
    <col min="2543" max="2543" width="10.140625" style="90" customWidth="1"/>
    <col min="2544" max="2548" width="8.85546875" style="90"/>
    <col min="2549" max="2549" width="10" style="90" customWidth="1"/>
    <col min="2550" max="2550" width="10.42578125" style="90" customWidth="1"/>
    <col min="2551" max="2551" width="11.42578125" style="90" customWidth="1"/>
    <col min="2552" max="2750" width="8.85546875" style="90"/>
    <col min="2751" max="2751" width="3.7109375" style="90" customWidth="1"/>
    <col min="2752" max="2753" width="6.7109375" style="90" customWidth="1"/>
    <col min="2754" max="2754" width="27.140625" style="90" customWidth="1"/>
    <col min="2755" max="2773" width="7.7109375" style="90" customWidth="1"/>
    <col min="2774" max="2775" width="8.85546875" style="90"/>
    <col min="2776" max="2779" width="8.42578125" style="90" customWidth="1"/>
    <col min="2780" max="2798" width="8.85546875" style="90"/>
    <col min="2799" max="2799" width="10.140625" style="90" customWidth="1"/>
    <col min="2800" max="2804" width="8.85546875" style="90"/>
    <col min="2805" max="2805" width="10" style="90" customWidth="1"/>
    <col min="2806" max="2806" width="10.42578125" style="90" customWidth="1"/>
    <col min="2807" max="2807" width="11.42578125" style="90" customWidth="1"/>
    <col min="2808" max="3006" width="8.85546875" style="90"/>
    <col min="3007" max="3007" width="3.7109375" style="90" customWidth="1"/>
    <col min="3008" max="3009" width="6.7109375" style="90" customWidth="1"/>
    <col min="3010" max="3010" width="27.140625" style="90" customWidth="1"/>
    <col min="3011" max="3029" width="7.7109375" style="90" customWidth="1"/>
    <col min="3030" max="3031" width="8.85546875" style="90"/>
    <col min="3032" max="3035" width="8.42578125" style="90" customWidth="1"/>
    <col min="3036" max="3054" width="8.85546875" style="90"/>
    <col min="3055" max="3055" width="10.140625" style="90" customWidth="1"/>
    <col min="3056" max="3060" width="8.85546875" style="90"/>
    <col min="3061" max="3061" width="10" style="90" customWidth="1"/>
    <col min="3062" max="3062" width="10.42578125" style="90" customWidth="1"/>
    <col min="3063" max="3063" width="11.42578125" style="90" customWidth="1"/>
    <col min="3064" max="3262" width="8.85546875" style="90"/>
    <col min="3263" max="3263" width="3.7109375" style="90" customWidth="1"/>
    <col min="3264" max="3265" width="6.7109375" style="90" customWidth="1"/>
    <col min="3266" max="3266" width="27.140625" style="90" customWidth="1"/>
    <col min="3267" max="3285" width="7.7109375" style="90" customWidth="1"/>
    <col min="3286" max="3287" width="8.85546875" style="90"/>
    <col min="3288" max="3291" width="8.42578125" style="90" customWidth="1"/>
    <col min="3292" max="3310" width="8.85546875" style="90"/>
    <col min="3311" max="3311" width="10.140625" style="90" customWidth="1"/>
    <col min="3312" max="3316" width="8.85546875" style="90"/>
    <col min="3317" max="3317" width="10" style="90" customWidth="1"/>
    <col min="3318" max="3318" width="10.42578125" style="90" customWidth="1"/>
    <col min="3319" max="3319" width="11.42578125" style="90" customWidth="1"/>
    <col min="3320" max="3518" width="8.85546875" style="90"/>
    <col min="3519" max="3519" width="3.7109375" style="90" customWidth="1"/>
    <col min="3520" max="3521" width="6.7109375" style="90" customWidth="1"/>
    <col min="3522" max="3522" width="27.140625" style="90" customWidth="1"/>
    <col min="3523" max="3541" width="7.7109375" style="90" customWidth="1"/>
    <col min="3542" max="3543" width="8.85546875" style="90"/>
    <col min="3544" max="3547" width="8.42578125" style="90" customWidth="1"/>
    <col min="3548" max="3566" width="8.85546875" style="90"/>
    <col min="3567" max="3567" width="10.140625" style="90" customWidth="1"/>
    <col min="3568" max="3572" width="8.85546875" style="90"/>
    <col min="3573" max="3573" width="10" style="90" customWidth="1"/>
    <col min="3574" max="3574" width="10.42578125" style="90" customWidth="1"/>
    <col min="3575" max="3575" width="11.42578125" style="90" customWidth="1"/>
    <col min="3576" max="3774" width="8.85546875" style="90"/>
    <col min="3775" max="3775" width="3.7109375" style="90" customWidth="1"/>
    <col min="3776" max="3777" width="6.7109375" style="90" customWidth="1"/>
    <col min="3778" max="3778" width="27.140625" style="90" customWidth="1"/>
    <col min="3779" max="3797" width="7.7109375" style="90" customWidth="1"/>
    <col min="3798" max="3799" width="8.85546875" style="90"/>
    <col min="3800" max="3803" width="8.42578125" style="90" customWidth="1"/>
    <col min="3804" max="3822" width="8.85546875" style="90"/>
    <col min="3823" max="3823" width="10.140625" style="90" customWidth="1"/>
    <col min="3824" max="3828" width="8.85546875" style="90"/>
    <col min="3829" max="3829" width="10" style="90" customWidth="1"/>
    <col min="3830" max="3830" width="10.42578125" style="90" customWidth="1"/>
    <col min="3831" max="3831" width="11.42578125" style="90" customWidth="1"/>
    <col min="3832" max="4030" width="8.85546875" style="90"/>
    <col min="4031" max="4031" width="3.7109375" style="90" customWidth="1"/>
    <col min="4032" max="4033" width="6.7109375" style="90" customWidth="1"/>
    <col min="4034" max="4034" width="27.140625" style="90" customWidth="1"/>
    <col min="4035" max="4053" width="7.7109375" style="90" customWidth="1"/>
    <col min="4054" max="4055" width="8.85546875" style="90"/>
    <col min="4056" max="4059" width="8.42578125" style="90" customWidth="1"/>
    <col min="4060" max="4078" width="8.85546875" style="90"/>
    <col min="4079" max="4079" width="10.140625" style="90" customWidth="1"/>
    <col min="4080" max="4084" width="8.85546875" style="90"/>
    <col min="4085" max="4085" width="10" style="90" customWidth="1"/>
    <col min="4086" max="4086" width="10.42578125" style="90" customWidth="1"/>
    <col min="4087" max="4087" width="11.42578125" style="90" customWidth="1"/>
    <col min="4088" max="4286" width="8.85546875" style="90"/>
    <col min="4287" max="4287" width="3.7109375" style="90" customWidth="1"/>
    <col min="4288" max="4289" width="6.7109375" style="90" customWidth="1"/>
    <col min="4290" max="4290" width="27.140625" style="90" customWidth="1"/>
    <col min="4291" max="4309" width="7.7109375" style="90" customWidth="1"/>
    <col min="4310" max="4311" width="8.85546875" style="90"/>
    <col min="4312" max="4315" width="8.42578125" style="90" customWidth="1"/>
    <col min="4316" max="4334" width="8.85546875" style="90"/>
    <col min="4335" max="4335" width="10.140625" style="90" customWidth="1"/>
    <col min="4336" max="4340" width="8.85546875" style="90"/>
    <col min="4341" max="4341" width="10" style="90" customWidth="1"/>
    <col min="4342" max="4342" width="10.42578125" style="90" customWidth="1"/>
    <col min="4343" max="4343" width="11.42578125" style="90" customWidth="1"/>
    <col min="4344" max="4542" width="8.85546875" style="90"/>
    <col min="4543" max="4543" width="3.7109375" style="90" customWidth="1"/>
    <col min="4544" max="4545" width="6.7109375" style="90" customWidth="1"/>
    <col min="4546" max="4546" width="27.140625" style="90" customWidth="1"/>
    <col min="4547" max="4565" width="7.7109375" style="90" customWidth="1"/>
    <col min="4566" max="4567" width="8.85546875" style="90"/>
    <col min="4568" max="4571" width="8.42578125" style="90" customWidth="1"/>
    <col min="4572" max="4590" width="8.85546875" style="90"/>
    <col min="4591" max="4591" width="10.140625" style="90" customWidth="1"/>
    <col min="4592" max="4596" width="8.85546875" style="90"/>
    <col min="4597" max="4597" width="10" style="90" customWidth="1"/>
    <col min="4598" max="4598" width="10.42578125" style="90" customWidth="1"/>
    <col min="4599" max="4599" width="11.42578125" style="90" customWidth="1"/>
    <col min="4600" max="4798" width="8.85546875" style="90"/>
    <col min="4799" max="4799" width="3.7109375" style="90" customWidth="1"/>
    <col min="4800" max="4801" width="6.7109375" style="90" customWidth="1"/>
    <col min="4802" max="4802" width="27.140625" style="90" customWidth="1"/>
    <col min="4803" max="4821" width="7.7109375" style="90" customWidth="1"/>
    <col min="4822" max="4823" width="8.85546875" style="90"/>
    <col min="4824" max="4827" width="8.42578125" style="90" customWidth="1"/>
    <col min="4828" max="4846" width="8.85546875" style="90"/>
    <col min="4847" max="4847" width="10.140625" style="90" customWidth="1"/>
    <col min="4848" max="4852" width="8.85546875" style="90"/>
    <col min="4853" max="4853" width="10" style="90" customWidth="1"/>
    <col min="4854" max="4854" width="10.42578125" style="90" customWidth="1"/>
    <col min="4855" max="4855" width="11.42578125" style="90" customWidth="1"/>
    <col min="4856" max="5054" width="8.85546875" style="90"/>
    <col min="5055" max="5055" width="3.7109375" style="90" customWidth="1"/>
    <col min="5056" max="5057" width="6.7109375" style="90" customWidth="1"/>
    <col min="5058" max="5058" width="27.140625" style="90" customWidth="1"/>
    <col min="5059" max="5077" width="7.7109375" style="90" customWidth="1"/>
    <col min="5078" max="5079" width="8.85546875" style="90"/>
    <col min="5080" max="5083" width="8.42578125" style="90" customWidth="1"/>
    <col min="5084" max="5102" width="8.85546875" style="90"/>
    <col min="5103" max="5103" width="10.140625" style="90" customWidth="1"/>
    <col min="5104" max="5108" width="8.85546875" style="90"/>
    <col min="5109" max="5109" width="10" style="90" customWidth="1"/>
    <col min="5110" max="5110" width="10.42578125" style="90" customWidth="1"/>
    <col min="5111" max="5111" width="11.42578125" style="90" customWidth="1"/>
    <col min="5112" max="5310" width="8.85546875" style="90"/>
    <col min="5311" max="5311" width="3.7109375" style="90" customWidth="1"/>
    <col min="5312" max="5313" width="6.7109375" style="90" customWidth="1"/>
    <col min="5314" max="5314" width="27.140625" style="90" customWidth="1"/>
    <col min="5315" max="5333" width="7.7109375" style="90" customWidth="1"/>
    <col min="5334" max="5335" width="8.85546875" style="90"/>
    <col min="5336" max="5339" width="8.42578125" style="90" customWidth="1"/>
    <col min="5340" max="5358" width="8.85546875" style="90"/>
    <col min="5359" max="5359" width="10.140625" style="90" customWidth="1"/>
    <col min="5360" max="5364" width="8.85546875" style="90"/>
    <col min="5365" max="5365" width="10" style="90" customWidth="1"/>
    <col min="5366" max="5366" width="10.42578125" style="90" customWidth="1"/>
    <col min="5367" max="5367" width="11.42578125" style="90" customWidth="1"/>
    <col min="5368" max="5566" width="8.85546875" style="90"/>
    <col min="5567" max="5567" width="3.7109375" style="90" customWidth="1"/>
    <col min="5568" max="5569" width="6.7109375" style="90" customWidth="1"/>
    <col min="5570" max="5570" width="27.140625" style="90" customWidth="1"/>
    <col min="5571" max="5589" width="7.7109375" style="90" customWidth="1"/>
    <col min="5590" max="5591" width="8.85546875" style="90"/>
    <col min="5592" max="5595" width="8.42578125" style="90" customWidth="1"/>
    <col min="5596" max="5614" width="8.85546875" style="90"/>
    <col min="5615" max="5615" width="10.140625" style="90" customWidth="1"/>
    <col min="5616" max="5620" width="8.85546875" style="90"/>
    <col min="5621" max="5621" width="10" style="90" customWidth="1"/>
    <col min="5622" max="5622" width="10.42578125" style="90" customWidth="1"/>
    <col min="5623" max="5623" width="11.42578125" style="90" customWidth="1"/>
    <col min="5624" max="5822" width="8.85546875" style="90"/>
    <col min="5823" max="5823" width="3.7109375" style="90" customWidth="1"/>
    <col min="5824" max="5825" width="6.7109375" style="90" customWidth="1"/>
    <col min="5826" max="5826" width="27.140625" style="90" customWidth="1"/>
    <col min="5827" max="5845" width="7.7109375" style="90" customWidth="1"/>
    <col min="5846" max="5847" width="8.85546875" style="90"/>
    <col min="5848" max="5851" width="8.42578125" style="90" customWidth="1"/>
    <col min="5852" max="5870" width="8.85546875" style="90"/>
    <col min="5871" max="5871" width="10.140625" style="90" customWidth="1"/>
    <col min="5872" max="5876" width="8.85546875" style="90"/>
    <col min="5877" max="5877" width="10" style="90" customWidth="1"/>
    <col min="5878" max="5878" width="10.42578125" style="90" customWidth="1"/>
    <col min="5879" max="5879" width="11.42578125" style="90" customWidth="1"/>
    <col min="5880" max="6078" width="8.85546875" style="90"/>
    <col min="6079" max="6079" width="3.7109375" style="90" customWidth="1"/>
    <col min="6080" max="6081" width="6.7109375" style="90" customWidth="1"/>
    <col min="6082" max="6082" width="27.140625" style="90" customWidth="1"/>
    <col min="6083" max="6101" width="7.7109375" style="90" customWidth="1"/>
    <col min="6102" max="6103" width="8.85546875" style="90"/>
    <col min="6104" max="6107" width="8.42578125" style="90" customWidth="1"/>
    <col min="6108" max="6126" width="8.85546875" style="90"/>
    <col min="6127" max="6127" width="10.140625" style="90" customWidth="1"/>
    <col min="6128" max="6132" width="8.85546875" style="90"/>
    <col min="6133" max="6133" width="10" style="90" customWidth="1"/>
    <col min="6134" max="6134" width="10.42578125" style="90" customWidth="1"/>
    <col min="6135" max="6135" width="11.42578125" style="90" customWidth="1"/>
    <col min="6136" max="6334" width="8.85546875" style="90"/>
    <col min="6335" max="6335" width="3.7109375" style="90" customWidth="1"/>
    <col min="6336" max="6337" width="6.7109375" style="90" customWidth="1"/>
    <col min="6338" max="6338" width="27.140625" style="90" customWidth="1"/>
    <col min="6339" max="6357" width="7.7109375" style="90" customWidth="1"/>
    <col min="6358" max="6359" width="8.85546875" style="90"/>
    <col min="6360" max="6363" width="8.42578125" style="90" customWidth="1"/>
    <col min="6364" max="6382" width="8.85546875" style="90"/>
    <col min="6383" max="6383" width="10.140625" style="90" customWidth="1"/>
    <col min="6384" max="6388" width="8.85546875" style="90"/>
    <col min="6389" max="6389" width="10" style="90" customWidth="1"/>
    <col min="6390" max="6390" width="10.42578125" style="90" customWidth="1"/>
    <col min="6391" max="6391" width="11.42578125" style="90" customWidth="1"/>
    <col min="6392" max="6590" width="8.85546875" style="90"/>
    <col min="6591" max="6591" width="3.7109375" style="90" customWidth="1"/>
    <col min="6592" max="6593" width="6.7109375" style="90" customWidth="1"/>
    <col min="6594" max="6594" width="27.140625" style="90" customWidth="1"/>
    <col min="6595" max="6613" width="7.7109375" style="90" customWidth="1"/>
    <col min="6614" max="6615" width="8.85546875" style="90"/>
    <col min="6616" max="6619" width="8.42578125" style="90" customWidth="1"/>
    <col min="6620" max="6638" width="8.85546875" style="90"/>
    <col min="6639" max="6639" width="10.140625" style="90" customWidth="1"/>
    <col min="6640" max="6644" width="8.85546875" style="90"/>
    <col min="6645" max="6645" width="10" style="90" customWidth="1"/>
    <col min="6646" max="6646" width="10.42578125" style="90" customWidth="1"/>
    <col min="6647" max="6647" width="11.42578125" style="90" customWidth="1"/>
    <col min="6648" max="6846" width="8.85546875" style="90"/>
    <col min="6847" max="6847" width="3.7109375" style="90" customWidth="1"/>
    <col min="6848" max="6849" width="6.7109375" style="90" customWidth="1"/>
    <col min="6850" max="6850" width="27.140625" style="90" customWidth="1"/>
    <col min="6851" max="6869" width="7.7109375" style="90" customWidth="1"/>
    <col min="6870" max="6871" width="8.85546875" style="90"/>
    <col min="6872" max="6875" width="8.42578125" style="90" customWidth="1"/>
    <col min="6876" max="6894" width="8.85546875" style="90"/>
    <col min="6895" max="6895" width="10.140625" style="90" customWidth="1"/>
    <col min="6896" max="6900" width="8.85546875" style="90"/>
    <col min="6901" max="6901" width="10" style="90" customWidth="1"/>
    <col min="6902" max="6902" width="10.42578125" style="90" customWidth="1"/>
    <col min="6903" max="6903" width="11.42578125" style="90" customWidth="1"/>
    <col min="6904" max="7102" width="8.85546875" style="90"/>
    <col min="7103" max="7103" width="3.7109375" style="90" customWidth="1"/>
    <col min="7104" max="7105" width="6.7109375" style="90" customWidth="1"/>
    <col min="7106" max="7106" width="27.140625" style="90" customWidth="1"/>
    <col min="7107" max="7125" width="7.7109375" style="90" customWidth="1"/>
    <col min="7126" max="7127" width="8.85546875" style="90"/>
    <col min="7128" max="7131" width="8.42578125" style="90" customWidth="1"/>
    <col min="7132" max="7150" width="8.85546875" style="90"/>
    <col min="7151" max="7151" width="10.140625" style="90" customWidth="1"/>
    <col min="7152" max="7156" width="8.85546875" style="90"/>
    <col min="7157" max="7157" width="10" style="90" customWidth="1"/>
    <col min="7158" max="7158" width="10.42578125" style="90" customWidth="1"/>
    <col min="7159" max="7159" width="11.42578125" style="90" customWidth="1"/>
    <col min="7160" max="7358" width="8.85546875" style="90"/>
    <col min="7359" max="7359" width="3.7109375" style="90" customWidth="1"/>
    <col min="7360" max="7361" width="6.7109375" style="90" customWidth="1"/>
    <col min="7362" max="7362" width="27.140625" style="90" customWidth="1"/>
    <col min="7363" max="7381" width="7.7109375" style="90" customWidth="1"/>
    <col min="7382" max="7383" width="8.85546875" style="90"/>
    <col min="7384" max="7387" width="8.42578125" style="90" customWidth="1"/>
    <col min="7388" max="7406" width="8.85546875" style="90"/>
    <col min="7407" max="7407" width="10.140625" style="90" customWidth="1"/>
    <col min="7408" max="7412" width="8.85546875" style="90"/>
    <col min="7413" max="7413" width="10" style="90" customWidth="1"/>
    <col min="7414" max="7414" width="10.42578125" style="90" customWidth="1"/>
    <col min="7415" max="7415" width="11.42578125" style="90" customWidth="1"/>
    <col min="7416" max="7614" width="8.85546875" style="90"/>
    <col min="7615" max="7615" width="3.7109375" style="90" customWidth="1"/>
    <col min="7616" max="7617" width="6.7109375" style="90" customWidth="1"/>
    <col min="7618" max="7618" width="27.140625" style="90" customWidth="1"/>
    <col min="7619" max="7637" width="7.7109375" style="90" customWidth="1"/>
    <col min="7638" max="7639" width="8.85546875" style="90"/>
    <col min="7640" max="7643" width="8.42578125" style="90" customWidth="1"/>
    <col min="7644" max="7662" width="8.85546875" style="90"/>
    <col min="7663" max="7663" width="10.140625" style="90" customWidth="1"/>
    <col min="7664" max="7668" width="8.85546875" style="90"/>
    <col min="7669" max="7669" width="10" style="90" customWidth="1"/>
    <col min="7670" max="7670" width="10.42578125" style="90" customWidth="1"/>
    <col min="7671" max="7671" width="11.42578125" style="90" customWidth="1"/>
    <col min="7672" max="7870" width="8.85546875" style="90"/>
    <col min="7871" max="7871" width="3.7109375" style="90" customWidth="1"/>
    <col min="7872" max="7873" width="6.7109375" style="90" customWidth="1"/>
    <col min="7874" max="7874" width="27.140625" style="90" customWidth="1"/>
    <col min="7875" max="7893" width="7.7109375" style="90" customWidth="1"/>
    <col min="7894" max="7895" width="8.85546875" style="90"/>
    <col min="7896" max="7899" width="8.42578125" style="90" customWidth="1"/>
    <col min="7900" max="7918" width="8.85546875" style="90"/>
    <col min="7919" max="7919" width="10.140625" style="90" customWidth="1"/>
    <col min="7920" max="7924" width="8.85546875" style="90"/>
    <col min="7925" max="7925" width="10" style="90" customWidth="1"/>
    <col min="7926" max="7926" width="10.42578125" style="90" customWidth="1"/>
    <col min="7927" max="7927" width="11.42578125" style="90" customWidth="1"/>
    <col min="7928" max="8126" width="8.85546875" style="90"/>
    <col min="8127" max="8127" width="3.7109375" style="90" customWidth="1"/>
    <col min="8128" max="8129" width="6.7109375" style="90" customWidth="1"/>
    <col min="8130" max="8130" width="27.140625" style="90" customWidth="1"/>
    <col min="8131" max="8149" width="7.7109375" style="90" customWidth="1"/>
    <col min="8150" max="8151" width="8.85546875" style="90"/>
    <col min="8152" max="8155" width="8.42578125" style="90" customWidth="1"/>
    <col min="8156" max="8174" width="8.85546875" style="90"/>
    <col min="8175" max="8175" width="10.140625" style="90" customWidth="1"/>
    <col min="8176" max="8180" width="8.85546875" style="90"/>
    <col min="8181" max="8181" width="10" style="90" customWidth="1"/>
    <col min="8182" max="8182" width="10.42578125" style="90" customWidth="1"/>
    <col min="8183" max="8183" width="11.42578125" style="90" customWidth="1"/>
    <col min="8184" max="8382" width="8.85546875" style="90"/>
    <col min="8383" max="8383" width="3.7109375" style="90" customWidth="1"/>
    <col min="8384" max="8385" width="6.7109375" style="90" customWidth="1"/>
    <col min="8386" max="8386" width="27.140625" style="90" customWidth="1"/>
    <col min="8387" max="8405" width="7.7109375" style="90" customWidth="1"/>
    <col min="8406" max="8407" width="8.85546875" style="90"/>
    <col min="8408" max="8411" width="8.42578125" style="90" customWidth="1"/>
    <col min="8412" max="8430" width="8.85546875" style="90"/>
    <col min="8431" max="8431" width="10.140625" style="90" customWidth="1"/>
    <col min="8432" max="8436" width="8.85546875" style="90"/>
    <col min="8437" max="8437" width="10" style="90" customWidth="1"/>
    <col min="8438" max="8438" width="10.42578125" style="90" customWidth="1"/>
    <col min="8439" max="8439" width="11.42578125" style="90" customWidth="1"/>
    <col min="8440" max="8638" width="8.85546875" style="90"/>
    <col min="8639" max="8639" width="3.7109375" style="90" customWidth="1"/>
    <col min="8640" max="8641" width="6.7109375" style="90" customWidth="1"/>
    <col min="8642" max="8642" width="27.140625" style="90" customWidth="1"/>
    <col min="8643" max="8661" width="7.7109375" style="90" customWidth="1"/>
    <col min="8662" max="8663" width="8.85546875" style="90"/>
    <col min="8664" max="8667" width="8.42578125" style="90" customWidth="1"/>
    <col min="8668" max="8686" width="8.85546875" style="90"/>
    <col min="8687" max="8687" width="10.140625" style="90" customWidth="1"/>
    <col min="8688" max="8692" width="8.85546875" style="90"/>
    <col min="8693" max="8693" width="10" style="90" customWidth="1"/>
    <col min="8694" max="8694" width="10.42578125" style="90" customWidth="1"/>
    <col min="8695" max="8695" width="11.42578125" style="90" customWidth="1"/>
    <col min="8696" max="8894" width="8.85546875" style="90"/>
    <col min="8895" max="8895" width="3.7109375" style="90" customWidth="1"/>
    <col min="8896" max="8897" width="6.7109375" style="90" customWidth="1"/>
    <col min="8898" max="8898" width="27.140625" style="90" customWidth="1"/>
    <col min="8899" max="8917" width="7.7109375" style="90" customWidth="1"/>
    <col min="8918" max="8919" width="8.85546875" style="90"/>
    <col min="8920" max="8923" width="8.42578125" style="90" customWidth="1"/>
    <col min="8924" max="8942" width="8.85546875" style="90"/>
    <col min="8943" max="8943" width="10.140625" style="90" customWidth="1"/>
    <col min="8944" max="8948" width="8.85546875" style="90"/>
    <col min="8949" max="8949" width="10" style="90" customWidth="1"/>
    <col min="8950" max="8950" width="10.42578125" style="90" customWidth="1"/>
    <col min="8951" max="8951" width="11.42578125" style="90" customWidth="1"/>
    <col min="8952" max="9150" width="8.85546875" style="90"/>
    <col min="9151" max="9151" width="3.7109375" style="90" customWidth="1"/>
    <col min="9152" max="9153" width="6.7109375" style="90" customWidth="1"/>
    <col min="9154" max="9154" width="27.140625" style="90" customWidth="1"/>
    <col min="9155" max="9173" width="7.7109375" style="90" customWidth="1"/>
    <col min="9174" max="9175" width="8.85546875" style="90"/>
    <col min="9176" max="9179" width="8.42578125" style="90" customWidth="1"/>
    <col min="9180" max="9198" width="8.85546875" style="90"/>
    <col min="9199" max="9199" width="10.140625" style="90" customWidth="1"/>
    <col min="9200" max="9204" width="8.85546875" style="90"/>
    <col min="9205" max="9205" width="10" style="90" customWidth="1"/>
    <col min="9206" max="9206" width="10.42578125" style="90" customWidth="1"/>
    <col min="9207" max="9207" width="11.42578125" style="90" customWidth="1"/>
    <col min="9208" max="9406" width="8.85546875" style="90"/>
    <col min="9407" max="9407" width="3.7109375" style="90" customWidth="1"/>
    <col min="9408" max="9409" width="6.7109375" style="90" customWidth="1"/>
    <col min="9410" max="9410" width="27.140625" style="90" customWidth="1"/>
    <col min="9411" max="9429" width="7.7109375" style="90" customWidth="1"/>
    <col min="9430" max="9431" width="8.85546875" style="90"/>
    <col min="9432" max="9435" width="8.42578125" style="90" customWidth="1"/>
    <col min="9436" max="9454" width="8.85546875" style="90"/>
    <col min="9455" max="9455" width="10.140625" style="90" customWidth="1"/>
    <col min="9456" max="9460" width="8.85546875" style="90"/>
    <col min="9461" max="9461" width="10" style="90" customWidth="1"/>
    <col min="9462" max="9462" width="10.42578125" style="90" customWidth="1"/>
    <col min="9463" max="9463" width="11.42578125" style="90" customWidth="1"/>
    <col min="9464" max="9662" width="8.85546875" style="90"/>
    <col min="9663" max="9663" width="3.7109375" style="90" customWidth="1"/>
    <col min="9664" max="9665" width="6.7109375" style="90" customWidth="1"/>
    <col min="9666" max="9666" width="27.140625" style="90" customWidth="1"/>
    <col min="9667" max="9685" width="7.7109375" style="90" customWidth="1"/>
    <col min="9686" max="9687" width="8.85546875" style="90"/>
    <col min="9688" max="9691" width="8.42578125" style="90" customWidth="1"/>
    <col min="9692" max="9710" width="8.85546875" style="90"/>
    <col min="9711" max="9711" width="10.140625" style="90" customWidth="1"/>
    <col min="9712" max="9716" width="8.85546875" style="90"/>
    <col min="9717" max="9717" width="10" style="90" customWidth="1"/>
    <col min="9718" max="9718" width="10.42578125" style="90" customWidth="1"/>
    <col min="9719" max="9719" width="11.42578125" style="90" customWidth="1"/>
    <col min="9720" max="9918" width="8.85546875" style="90"/>
    <col min="9919" max="9919" width="3.7109375" style="90" customWidth="1"/>
    <col min="9920" max="9921" width="6.7109375" style="90" customWidth="1"/>
    <col min="9922" max="9922" width="27.140625" style="90" customWidth="1"/>
    <col min="9923" max="9941" width="7.7109375" style="90" customWidth="1"/>
    <col min="9942" max="9943" width="8.85546875" style="90"/>
    <col min="9944" max="9947" width="8.42578125" style="90" customWidth="1"/>
    <col min="9948" max="9966" width="8.85546875" style="90"/>
    <col min="9967" max="9967" width="10.140625" style="90" customWidth="1"/>
    <col min="9968" max="9972" width="8.85546875" style="90"/>
    <col min="9973" max="9973" width="10" style="90" customWidth="1"/>
    <col min="9974" max="9974" width="10.42578125" style="90" customWidth="1"/>
    <col min="9975" max="9975" width="11.42578125" style="90" customWidth="1"/>
    <col min="9976" max="10174" width="8.85546875" style="90"/>
    <col min="10175" max="10175" width="3.7109375" style="90" customWidth="1"/>
    <col min="10176" max="10177" width="6.7109375" style="90" customWidth="1"/>
    <col min="10178" max="10178" width="27.140625" style="90" customWidth="1"/>
    <col min="10179" max="10197" width="7.7109375" style="90" customWidth="1"/>
    <col min="10198" max="10199" width="8.85546875" style="90"/>
    <col min="10200" max="10203" width="8.42578125" style="90" customWidth="1"/>
    <col min="10204" max="10222" width="8.85546875" style="90"/>
    <col min="10223" max="10223" width="10.140625" style="90" customWidth="1"/>
    <col min="10224" max="10228" width="8.85546875" style="90"/>
    <col min="10229" max="10229" width="10" style="90" customWidth="1"/>
    <col min="10230" max="10230" width="10.42578125" style="90" customWidth="1"/>
    <col min="10231" max="10231" width="11.42578125" style="90" customWidth="1"/>
    <col min="10232" max="10430" width="8.85546875" style="90"/>
    <col min="10431" max="10431" width="3.7109375" style="90" customWidth="1"/>
    <col min="10432" max="10433" width="6.7109375" style="90" customWidth="1"/>
    <col min="10434" max="10434" width="27.140625" style="90" customWidth="1"/>
    <col min="10435" max="10453" width="7.7109375" style="90" customWidth="1"/>
    <col min="10454" max="10455" width="8.85546875" style="90"/>
    <col min="10456" max="10459" width="8.42578125" style="90" customWidth="1"/>
    <col min="10460" max="10478" width="8.85546875" style="90"/>
    <col min="10479" max="10479" width="10.140625" style="90" customWidth="1"/>
    <col min="10480" max="10484" width="8.85546875" style="90"/>
    <col min="10485" max="10485" width="10" style="90" customWidth="1"/>
    <col min="10486" max="10486" width="10.42578125" style="90" customWidth="1"/>
    <col min="10487" max="10487" width="11.42578125" style="90" customWidth="1"/>
    <col min="10488" max="10686" width="8.85546875" style="90"/>
    <col min="10687" max="10687" width="3.7109375" style="90" customWidth="1"/>
    <col min="10688" max="10689" width="6.7109375" style="90" customWidth="1"/>
    <col min="10690" max="10690" width="27.140625" style="90" customWidth="1"/>
    <col min="10691" max="10709" width="7.7109375" style="90" customWidth="1"/>
    <col min="10710" max="10711" width="8.85546875" style="90"/>
    <col min="10712" max="10715" width="8.42578125" style="90" customWidth="1"/>
    <col min="10716" max="10734" width="8.85546875" style="90"/>
    <col min="10735" max="10735" width="10.140625" style="90" customWidth="1"/>
    <col min="10736" max="10740" width="8.85546875" style="90"/>
    <col min="10741" max="10741" width="10" style="90" customWidth="1"/>
    <col min="10742" max="10742" width="10.42578125" style="90" customWidth="1"/>
    <col min="10743" max="10743" width="11.42578125" style="90" customWidth="1"/>
    <col min="10744" max="10942" width="8.85546875" style="90"/>
    <col min="10943" max="10943" width="3.7109375" style="90" customWidth="1"/>
    <col min="10944" max="10945" width="6.7109375" style="90" customWidth="1"/>
    <col min="10946" max="10946" width="27.140625" style="90" customWidth="1"/>
    <col min="10947" max="10965" width="7.7109375" style="90" customWidth="1"/>
    <col min="10966" max="10967" width="8.85546875" style="90"/>
    <col min="10968" max="10971" width="8.42578125" style="90" customWidth="1"/>
    <col min="10972" max="10990" width="8.85546875" style="90"/>
    <col min="10991" max="10991" width="10.140625" style="90" customWidth="1"/>
    <col min="10992" max="10996" width="8.85546875" style="90"/>
    <col min="10997" max="10997" width="10" style="90" customWidth="1"/>
    <col min="10998" max="10998" width="10.42578125" style="90" customWidth="1"/>
    <col min="10999" max="10999" width="11.42578125" style="90" customWidth="1"/>
    <col min="11000" max="11198" width="8.85546875" style="90"/>
    <col min="11199" max="11199" width="3.7109375" style="90" customWidth="1"/>
    <col min="11200" max="11201" width="6.7109375" style="90" customWidth="1"/>
    <col min="11202" max="11202" width="27.140625" style="90" customWidth="1"/>
    <col min="11203" max="11221" width="7.7109375" style="90" customWidth="1"/>
    <col min="11222" max="11223" width="8.85546875" style="90"/>
    <col min="11224" max="11227" width="8.42578125" style="90" customWidth="1"/>
    <col min="11228" max="11246" width="8.85546875" style="90"/>
    <col min="11247" max="11247" width="10.140625" style="90" customWidth="1"/>
    <col min="11248" max="11252" width="8.85546875" style="90"/>
    <col min="11253" max="11253" width="10" style="90" customWidth="1"/>
    <col min="11254" max="11254" width="10.42578125" style="90" customWidth="1"/>
    <col min="11255" max="11255" width="11.42578125" style="90" customWidth="1"/>
    <col min="11256" max="11454" width="8.85546875" style="90"/>
    <col min="11455" max="11455" width="3.7109375" style="90" customWidth="1"/>
    <col min="11456" max="11457" width="6.7109375" style="90" customWidth="1"/>
    <col min="11458" max="11458" width="27.140625" style="90" customWidth="1"/>
    <col min="11459" max="11477" width="7.7109375" style="90" customWidth="1"/>
    <col min="11478" max="11479" width="8.85546875" style="90"/>
    <col min="11480" max="11483" width="8.42578125" style="90" customWidth="1"/>
    <col min="11484" max="11502" width="8.85546875" style="90"/>
    <col min="11503" max="11503" width="10.140625" style="90" customWidth="1"/>
    <col min="11504" max="11508" width="8.85546875" style="90"/>
    <col min="11509" max="11509" width="10" style="90" customWidth="1"/>
    <col min="11510" max="11510" width="10.42578125" style="90" customWidth="1"/>
    <col min="11511" max="11511" width="11.42578125" style="90" customWidth="1"/>
    <col min="11512" max="11710" width="8.85546875" style="90"/>
    <col min="11711" max="11711" width="3.7109375" style="90" customWidth="1"/>
    <col min="11712" max="11713" width="6.7109375" style="90" customWidth="1"/>
    <col min="11714" max="11714" width="27.140625" style="90" customWidth="1"/>
    <col min="11715" max="11733" width="7.7109375" style="90" customWidth="1"/>
    <col min="11734" max="11735" width="8.85546875" style="90"/>
    <col min="11736" max="11739" width="8.42578125" style="90" customWidth="1"/>
    <col min="11740" max="11758" width="8.85546875" style="90"/>
    <col min="11759" max="11759" width="10.140625" style="90" customWidth="1"/>
    <col min="11760" max="11764" width="8.85546875" style="90"/>
    <col min="11765" max="11765" width="10" style="90" customWidth="1"/>
    <col min="11766" max="11766" width="10.42578125" style="90" customWidth="1"/>
    <col min="11767" max="11767" width="11.42578125" style="90" customWidth="1"/>
    <col min="11768" max="11966" width="8.85546875" style="90"/>
    <col min="11967" max="11967" width="3.7109375" style="90" customWidth="1"/>
    <col min="11968" max="11969" width="6.7109375" style="90" customWidth="1"/>
    <col min="11970" max="11970" width="27.140625" style="90" customWidth="1"/>
    <col min="11971" max="11989" width="7.7109375" style="90" customWidth="1"/>
    <col min="11990" max="11991" width="8.85546875" style="90"/>
    <col min="11992" max="11995" width="8.42578125" style="90" customWidth="1"/>
    <col min="11996" max="12014" width="8.85546875" style="90"/>
    <col min="12015" max="12015" width="10.140625" style="90" customWidth="1"/>
    <col min="12016" max="12020" width="8.85546875" style="90"/>
    <col min="12021" max="12021" width="10" style="90" customWidth="1"/>
    <col min="12022" max="12022" width="10.42578125" style="90" customWidth="1"/>
    <col min="12023" max="12023" width="11.42578125" style="90" customWidth="1"/>
    <col min="12024" max="12222" width="8.85546875" style="90"/>
    <col min="12223" max="12223" width="3.7109375" style="90" customWidth="1"/>
    <col min="12224" max="12225" width="6.7109375" style="90" customWidth="1"/>
    <col min="12226" max="12226" width="27.140625" style="90" customWidth="1"/>
    <col min="12227" max="12245" width="7.7109375" style="90" customWidth="1"/>
    <col min="12246" max="12247" width="8.85546875" style="90"/>
    <col min="12248" max="12251" width="8.42578125" style="90" customWidth="1"/>
    <col min="12252" max="12270" width="8.85546875" style="90"/>
    <col min="12271" max="12271" width="10.140625" style="90" customWidth="1"/>
    <col min="12272" max="12276" width="8.85546875" style="90"/>
    <col min="12277" max="12277" width="10" style="90" customWidth="1"/>
    <col min="12278" max="12278" width="10.42578125" style="90" customWidth="1"/>
    <col min="12279" max="12279" width="11.42578125" style="90" customWidth="1"/>
    <col min="12280" max="12478" width="8.85546875" style="90"/>
    <col min="12479" max="12479" width="3.7109375" style="90" customWidth="1"/>
    <col min="12480" max="12481" width="6.7109375" style="90" customWidth="1"/>
    <col min="12482" max="12482" width="27.140625" style="90" customWidth="1"/>
    <col min="12483" max="12501" width="7.7109375" style="90" customWidth="1"/>
    <col min="12502" max="12503" width="8.85546875" style="90"/>
    <col min="12504" max="12507" width="8.42578125" style="90" customWidth="1"/>
    <col min="12508" max="12526" width="8.85546875" style="90"/>
    <col min="12527" max="12527" width="10.140625" style="90" customWidth="1"/>
    <col min="12528" max="12532" width="8.85546875" style="90"/>
    <col min="12533" max="12533" width="10" style="90" customWidth="1"/>
    <col min="12534" max="12534" width="10.42578125" style="90" customWidth="1"/>
    <col min="12535" max="12535" width="11.42578125" style="90" customWidth="1"/>
    <col min="12536" max="12734" width="8.85546875" style="90"/>
    <col min="12735" max="12735" width="3.7109375" style="90" customWidth="1"/>
    <col min="12736" max="12737" width="6.7109375" style="90" customWidth="1"/>
    <col min="12738" max="12738" width="27.140625" style="90" customWidth="1"/>
    <col min="12739" max="12757" width="7.7109375" style="90" customWidth="1"/>
    <col min="12758" max="12759" width="8.85546875" style="90"/>
    <col min="12760" max="12763" width="8.42578125" style="90" customWidth="1"/>
    <col min="12764" max="12782" width="8.85546875" style="90"/>
    <col min="12783" max="12783" width="10.140625" style="90" customWidth="1"/>
    <col min="12784" max="12788" width="8.85546875" style="90"/>
    <col min="12789" max="12789" width="10" style="90" customWidth="1"/>
    <col min="12790" max="12790" width="10.42578125" style="90" customWidth="1"/>
    <col min="12791" max="12791" width="11.42578125" style="90" customWidth="1"/>
    <col min="12792" max="12990" width="8.85546875" style="90"/>
    <col min="12991" max="12991" width="3.7109375" style="90" customWidth="1"/>
    <col min="12992" max="12993" width="6.7109375" style="90" customWidth="1"/>
    <col min="12994" max="12994" width="27.140625" style="90" customWidth="1"/>
    <col min="12995" max="13013" width="7.7109375" style="90" customWidth="1"/>
    <col min="13014" max="13015" width="8.85546875" style="90"/>
    <col min="13016" max="13019" width="8.42578125" style="90" customWidth="1"/>
    <col min="13020" max="13038" width="8.85546875" style="90"/>
    <col min="13039" max="13039" width="10.140625" style="90" customWidth="1"/>
    <col min="13040" max="13044" width="8.85546875" style="90"/>
    <col min="13045" max="13045" width="10" style="90" customWidth="1"/>
    <col min="13046" max="13046" width="10.42578125" style="90" customWidth="1"/>
    <col min="13047" max="13047" width="11.42578125" style="90" customWidth="1"/>
    <col min="13048" max="13246" width="8.85546875" style="90"/>
    <col min="13247" max="13247" width="3.7109375" style="90" customWidth="1"/>
    <col min="13248" max="13249" width="6.7109375" style="90" customWidth="1"/>
    <col min="13250" max="13250" width="27.140625" style="90" customWidth="1"/>
    <col min="13251" max="13269" width="7.7109375" style="90" customWidth="1"/>
    <col min="13270" max="13271" width="8.85546875" style="90"/>
    <col min="13272" max="13275" width="8.42578125" style="90" customWidth="1"/>
    <col min="13276" max="13294" width="8.85546875" style="90"/>
    <col min="13295" max="13295" width="10.140625" style="90" customWidth="1"/>
    <col min="13296" max="13300" width="8.85546875" style="90"/>
    <col min="13301" max="13301" width="10" style="90" customWidth="1"/>
    <col min="13302" max="13302" width="10.42578125" style="90" customWidth="1"/>
    <col min="13303" max="13303" width="11.42578125" style="90" customWidth="1"/>
    <col min="13304" max="13502" width="8.85546875" style="90"/>
    <col min="13503" max="13503" width="3.7109375" style="90" customWidth="1"/>
    <col min="13504" max="13505" width="6.7109375" style="90" customWidth="1"/>
    <col min="13506" max="13506" width="27.140625" style="90" customWidth="1"/>
    <col min="13507" max="13525" width="7.7109375" style="90" customWidth="1"/>
    <col min="13526" max="13527" width="8.85546875" style="90"/>
    <col min="13528" max="13531" width="8.42578125" style="90" customWidth="1"/>
    <col min="13532" max="13550" width="8.85546875" style="90"/>
    <col min="13551" max="13551" width="10.140625" style="90" customWidth="1"/>
    <col min="13552" max="13556" width="8.85546875" style="90"/>
    <col min="13557" max="13557" width="10" style="90" customWidth="1"/>
    <col min="13558" max="13558" width="10.42578125" style="90" customWidth="1"/>
    <col min="13559" max="13559" width="11.42578125" style="90" customWidth="1"/>
    <col min="13560" max="13758" width="8.85546875" style="90"/>
    <col min="13759" max="13759" width="3.7109375" style="90" customWidth="1"/>
    <col min="13760" max="13761" width="6.7109375" style="90" customWidth="1"/>
    <col min="13762" max="13762" width="27.140625" style="90" customWidth="1"/>
    <col min="13763" max="13781" width="7.7109375" style="90" customWidth="1"/>
    <col min="13782" max="13783" width="8.85546875" style="90"/>
    <col min="13784" max="13787" width="8.42578125" style="90" customWidth="1"/>
    <col min="13788" max="13806" width="8.85546875" style="90"/>
    <col min="13807" max="13807" width="10.140625" style="90" customWidth="1"/>
    <col min="13808" max="13812" width="8.85546875" style="90"/>
    <col min="13813" max="13813" width="10" style="90" customWidth="1"/>
    <col min="13814" max="13814" width="10.42578125" style="90" customWidth="1"/>
    <col min="13815" max="13815" width="11.42578125" style="90" customWidth="1"/>
    <col min="13816" max="14014" width="8.85546875" style="90"/>
    <col min="14015" max="14015" width="3.7109375" style="90" customWidth="1"/>
    <col min="14016" max="14017" width="6.7109375" style="90" customWidth="1"/>
    <col min="14018" max="14018" width="27.140625" style="90" customWidth="1"/>
    <col min="14019" max="14037" width="7.7109375" style="90" customWidth="1"/>
    <col min="14038" max="14039" width="8.85546875" style="90"/>
    <col min="14040" max="14043" width="8.42578125" style="90" customWidth="1"/>
    <col min="14044" max="14062" width="8.85546875" style="90"/>
    <col min="14063" max="14063" width="10.140625" style="90" customWidth="1"/>
    <col min="14064" max="14068" width="8.85546875" style="90"/>
    <col min="14069" max="14069" width="10" style="90" customWidth="1"/>
    <col min="14070" max="14070" width="10.42578125" style="90" customWidth="1"/>
    <col min="14071" max="14071" width="11.42578125" style="90" customWidth="1"/>
    <col min="14072" max="14270" width="8.85546875" style="90"/>
    <col min="14271" max="14271" width="3.7109375" style="90" customWidth="1"/>
    <col min="14272" max="14273" width="6.7109375" style="90" customWidth="1"/>
    <col min="14274" max="14274" width="27.140625" style="90" customWidth="1"/>
    <col min="14275" max="14293" width="7.7109375" style="90" customWidth="1"/>
    <col min="14294" max="14295" width="8.85546875" style="90"/>
    <col min="14296" max="14299" width="8.42578125" style="90" customWidth="1"/>
    <col min="14300" max="14318" width="8.85546875" style="90"/>
    <col min="14319" max="14319" width="10.140625" style="90" customWidth="1"/>
    <col min="14320" max="14324" width="8.85546875" style="90"/>
    <col min="14325" max="14325" width="10" style="90" customWidth="1"/>
    <col min="14326" max="14326" width="10.42578125" style="90" customWidth="1"/>
    <col min="14327" max="14327" width="11.42578125" style="90" customWidth="1"/>
    <col min="14328" max="14526" width="8.85546875" style="90"/>
    <col min="14527" max="14527" width="3.7109375" style="90" customWidth="1"/>
    <col min="14528" max="14529" width="6.7109375" style="90" customWidth="1"/>
    <col min="14530" max="14530" width="27.140625" style="90" customWidth="1"/>
    <col min="14531" max="14549" width="7.7109375" style="90" customWidth="1"/>
    <col min="14550" max="14551" width="8.85546875" style="90"/>
    <col min="14552" max="14555" width="8.42578125" style="90" customWidth="1"/>
    <col min="14556" max="14574" width="8.85546875" style="90"/>
    <col min="14575" max="14575" width="10.140625" style="90" customWidth="1"/>
    <col min="14576" max="14580" width="8.85546875" style="90"/>
    <col min="14581" max="14581" width="10" style="90" customWidth="1"/>
    <col min="14582" max="14582" width="10.42578125" style="90" customWidth="1"/>
    <col min="14583" max="14583" width="11.42578125" style="90" customWidth="1"/>
    <col min="14584" max="14782" width="8.85546875" style="90"/>
    <col min="14783" max="14783" width="3.7109375" style="90" customWidth="1"/>
    <col min="14784" max="14785" width="6.7109375" style="90" customWidth="1"/>
    <col min="14786" max="14786" width="27.140625" style="90" customWidth="1"/>
    <col min="14787" max="14805" width="7.7109375" style="90" customWidth="1"/>
    <col min="14806" max="14807" width="8.85546875" style="90"/>
    <col min="14808" max="14811" width="8.42578125" style="90" customWidth="1"/>
    <col min="14812" max="14830" width="8.85546875" style="90"/>
    <col min="14831" max="14831" width="10.140625" style="90" customWidth="1"/>
    <col min="14832" max="14836" width="8.85546875" style="90"/>
    <col min="14837" max="14837" width="10" style="90" customWidth="1"/>
    <col min="14838" max="14838" width="10.42578125" style="90" customWidth="1"/>
    <col min="14839" max="14839" width="11.42578125" style="90" customWidth="1"/>
    <col min="14840" max="15038" width="8.85546875" style="90"/>
    <col min="15039" max="15039" width="3.7109375" style="90" customWidth="1"/>
    <col min="15040" max="15041" width="6.7109375" style="90" customWidth="1"/>
    <col min="15042" max="15042" width="27.140625" style="90" customWidth="1"/>
    <col min="15043" max="15061" width="7.7109375" style="90" customWidth="1"/>
    <col min="15062" max="15063" width="8.85546875" style="90"/>
    <col min="15064" max="15067" width="8.42578125" style="90" customWidth="1"/>
    <col min="15068" max="15086" width="8.85546875" style="90"/>
    <col min="15087" max="15087" width="10.140625" style="90" customWidth="1"/>
    <col min="15088" max="15092" width="8.85546875" style="90"/>
    <col min="15093" max="15093" width="10" style="90" customWidth="1"/>
    <col min="15094" max="15094" width="10.42578125" style="90" customWidth="1"/>
    <col min="15095" max="15095" width="11.42578125" style="90" customWidth="1"/>
    <col min="15096" max="15294" width="8.85546875" style="90"/>
    <col min="15295" max="15295" width="3.7109375" style="90" customWidth="1"/>
    <col min="15296" max="15297" width="6.7109375" style="90" customWidth="1"/>
    <col min="15298" max="15298" width="27.140625" style="90" customWidth="1"/>
    <col min="15299" max="15317" width="7.7109375" style="90" customWidth="1"/>
    <col min="15318" max="15319" width="8.85546875" style="90"/>
    <col min="15320" max="15323" width="8.42578125" style="90" customWidth="1"/>
    <col min="15324" max="15342" width="8.85546875" style="90"/>
    <col min="15343" max="15343" width="10.140625" style="90" customWidth="1"/>
    <col min="15344" max="15348" width="8.85546875" style="90"/>
    <col min="15349" max="15349" width="10" style="90" customWidth="1"/>
    <col min="15350" max="15350" width="10.42578125" style="90" customWidth="1"/>
    <col min="15351" max="15351" width="11.42578125" style="90" customWidth="1"/>
    <col min="15352" max="15550" width="8.85546875" style="90"/>
    <col min="15551" max="15551" width="3.7109375" style="90" customWidth="1"/>
    <col min="15552" max="15553" width="6.7109375" style="90" customWidth="1"/>
    <col min="15554" max="15554" width="27.140625" style="90" customWidth="1"/>
    <col min="15555" max="15573" width="7.7109375" style="90" customWidth="1"/>
    <col min="15574" max="15575" width="8.85546875" style="90"/>
    <col min="15576" max="15579" width="8.42578125" style="90" customWidth="1"/>
    <col min="15580" max="15598" width="8.85546875" style="90"/>
    <col min="15599" max="15599" width="10.140625" style="90" customWidth="1"/>
    <col min="15600" max="15604" width="8.85546875" style="90"/>
    <col min="15605" max="15605" width="10" style="90" customWidth="1"/>
    <col min="15606" max="15606" width="10.42578125" style="90" customWidth="1"/>
    <col min="15607" max="15607" width="11.42578125" style="90" customWidth="1"/>
    <col min="15608" max="15806" width="8.85546875" style="90"/>
    <col min="15807" max="15807" width="3.7109375" style="90" customWidth="1"/>
    <col min="15808" max="15809" width="6.7109375" style="90" customWidth="1"/>
    <col min="15810" max="15810" width="27.140625" style="90" customWidth="1"/>
    <col min="15811" max="15829" width="7.7109375" style="90" customWidth="1"/>
    <col min="15830" max="15831" width="8.85546875" style="90"/>
    <col min="15832" max="15835" width="8.42578125" style="90" customWidth="1"/>
    <col min="15836" max="15854" width="8.85546875" style="90"/>
    <col min="15855" max="15855" width="10.140625" style="90" customWidth="1"/>
    <col min="15856" max="15860" width="8.85546875" style="90"/>
    <col min="15861" max="15861" width="10" style="90" customWidth="1"/>
    <col min="15862" max="15862" width="10.42578125" style="90" customWidth="1"/>
    <col min="15863" max="15863" width="11.42578125" style="90" customWidth="1"/>
    <col min="15864" max="16062" width="8.85546875" style="90"/>
    <col min="16063" max="16063" width="3.7109375" style="90" customWidth="1"/>
    <col min="16064" max="16065" width="6.7109375" style="90" customWidth="1"/>
    <col min="16066" max="16066" width="27.140625" style="90" customWidth="1"/>
    <col min="16067" max="16085" width="7.7109375" style="90" customWidth="1"/>
    <col min="16086" max="16087" width="8.85546875" style="90"/>
    <col min="16088" max="16091" width="8.42578125" style="90" customWidth="1"/>
    <col min="16092" max="16110" width="8.85546875" style="90"/>
    <col min="16111" max="16111" width="10.140625" style="90" customWidth="1"/>
    <col min="16112" max="16116" width="8.85546875" style="90"/>
    <col min="16117" max="16117" width="10" style="90" customWidth="1"/>
    <col min="16118" max="16118" width="10.42578125" style="90" customWidth="1"/>
    <col min="16119" max="16119" width="11.42578125" style="90" customWidth="1"/>
    <col min="16120" max="16384" width="8.85546875" style="90"/>
  </cols>
  <sheetData>
    <row r="1" spans="1:43" ht="18" customHeight="1">
      <c r="A1" s="399" t="s">
        <v>214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</row>
    <row r="2" spans="1:43" ht="18" customHeight="1">
      <c r="A2" s="400" t="s">
        <v>694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112"/>
    </row>
    <row r="3" spans="1:43" ht="18" customHeight="1">
      <c r="A3" s="45" t="s">
        <v>182</v>
      </c>
      <c r="B3" s="113"/>
      <c r="C3" s="92"/>
      <c r="D3" s="9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14"/>
      <c r="P3" s="114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86"/>
      <c r="AG3" s="86" t="s">
        <v>220</v>
      </c>
    </row>
    <row r="4" spans="1:43" ht="17.25" customHeight="1">
      <c r="A4" s="355" t="s">
        <v>70</v>
      </c>
      <c r="B4" s="355" t="s">
        <v>17</v>
      </c>
      <c r="C4" s="360" t="s">
        <v>782</v>
      </c>
      <c r="D4" s="401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5"/>
      <c r="AH4" s="186"/>
    </row>
    <row r="5" spans="1:43" s="106" customFormat="1" ht="18.75" customHeight="1">
      <c r="A5" s="355"/>
      <c r="B5" s="355"/>
      <c r="C5" s="367"/>
      <c r="D5" s="402"/>
      <c r="E5" s="367" t="s">
        <v>164</v>
      </c>
      <c r="F5" s="368"/>
      <c r="G5" s="367" t="s">
        <v>165</v>
      </c>
      <c r="H5" s="368"/>
      <c r="I5" s="345" t="s">
        <v>166</v>
      </c>
      <c r="J5" s="340" t="s">
        <v>167</v>
      </c>
      <c r="K5" s="345" t="s">
        <v>168</v>
      </c>
      <c r="L5" s="367" t="s">
        <v>186</v>
      </c>
      <c r="M5" s="406"/>
      <c r="N5" s="406"/>
      <c r="O5" s="406"/>
      <c r="P5" s="398" t="s">
        <v>187</v>
      </c>
      <c r="Q5" s="343"/>
      <c r="R5" s="343"/>
      <c r="S5" s="343"/>
      <c r="T5" s="343"/>
      <c r="U5" s="388" t="s">
        <v>171</v>
      </c>
      <c r="V5" s="397"/>
      <c r="W5" s="397"/>
      <c r="X5" s="397"/>
      <c r="Y5" s="397"/>
      <c r="Z5" s="397"/>
      <c r="AA5" s="397"/>
      <c r="AB5" s="397"/>
      <c r="AC5" s="388" t="s">
        <v>180</v>
      </c>
      <c r="AD5" s="192"/>
      <c r="AE5" s="386" t="s">
        <v>172</v>
      </c>
      <c r="AF5" s="193"/>
      <c r="AG5" s="341" t="s">
        <v>174</v>
      </c>
      <c r="AH5" s="187"/>
    </row>
    <row r="6" spans="1:43" s="106" customFormat="1" ht="18" customHeight="1">
      <c r="A6" s="355"/>
      <c r="B6" s="355"/>
      <c r="C6" s="367"/>
      <c r="D6" s="402"/>
      <c r="E6" s="367"/>
      <c r="F6" s="368"/>
      <c r="G6" s="367"/>
      <c r="H6" s="368"/>
      <c r="I6" s="392"/>
      <c r="J6" s="385"/>
      <c r="K6" s="392"/>
      <c r="L6" s="392"/>
      <c r="M6" s="340" t="s">
        <v>184</v>
      </c>
      <c r="N6" s="340" t="s">
        <v>183</v>
      </c>
      <c r="O6" s="340" t="s">
        <v>185</v>
      </c>
      <c r="P6" s="385"/>
      <c r="Q6" s="385" t="s">
        <v>184</v>
      </c>
      <c r="R6" s="340" t="s">
        <v>169</v>
      </c>
      <c r="S6" s="340" t="s">
        <v>163</v>
      </c>
      <c r="T6" s="340" t="s">
        <v>170</v>
      </c>
      <c r="U6" s="385"/>
      <c r="V6" s="340" t="s">
        <v>156</v>
      </c>
      <c r="W6" s="388" t="s">
        <v>188</v>
      </c>
      <c r="X6" s="194"/>
      <c r="Y6" s="388" t="s">
        <v>189</v>
      </c>
      <c r="Z6" s="194"/>
      <c r="AA6" s="388" t="s">
        <v>148</v>
      </c>
      <c r="AB6" s="194"/>
      <c r="AC6" s="398"/>
      <c r="AD6" s="387" t="s">
        <v>156</v>
      </c>
      <c r="AE6" s="387"/>
      <c r="AF6" s="340" t="s">
        <v>173</v>
      </c>
      <c r="AG6" s="387"/>
      <c r="AH6" s="187"/>
    </row>
    <row r="7" spans="1:43" ht="93.75" customHeight="1">
      <c r="A7" s="355"/>
      <c r="B7" s="355"/>
      <c r="C7" s="369"/>
      <c r="D7" s="403"/>
      <c r="E7" s="369"/>
      <c r="F7" s="370"/>
      <c r="G7" s="369"/>
      <c r="H7" s="370"/>
      <c r="I7" s="346"/>
      <c r="J7" s="341"/>
      <c r="K7" s="346"/>
      <c r="L7" s="346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89"/>
      <c r="X7" s="195" t="s">
        <v>156</v>
      </c>
      <c r="Y7" s="389"/>
      <c r="Z7" s="195" t="s">
        <v>156</v>
      </c>
      <c r="AA7" s="389"/>
      <c r="AB7" s="195" t="s">
        <v>156</v>
      </c>
      <c r="AC7" s="389"/>
      <c r="AD7" s="387"/>
      <c r="AE7" s="387"/>
      <c r="AF7" s="341"/>
      <c r="AG7" s="387"/>
      <c r="AH7" s="186"/>
      <c r="AJ7" s="172"/>
      <c r="AK7" s="172"/>
      <c r="AL7" s="172"/>
      <c r="AM7" s="172"/>
      <c r="AN7" s="172"/>
      <c r="AO7" s="172"/>
      <c r="AP7" s="172"/>
      <c r="AQ7" s="172"/>
    </row>
    <row r="8" spans="1:43" s="95" customFormat="1" ht="18" customHeight="1">
      <c r="A8" s="175" t="s">
        <v>10</v>
      </c>
      <c r="B8" s="178" t="s">
        <v>9</v>
      </c>
      <c r="C8" s="393">
        <v>1</v>
      </c>
      <c r="D8" s="394"/>
      <c r="E8" s="393">
        <v>2</v>
      </c>
      <c r="F8" s="394"/>
      <c r="G8" s="393">
        <v>3</v>
      </c>
      <c r="H8" s="394"/>
      <c r="I8" s="249">
        <v>4</v>
      </c>
      <c r="J8" s="179">
        <v>5</v>
      </c>
      <c r="K8" s="179">
        <v>6</v>
      </c>
      <c r="L8" s="179">
        <v>7</v>
      </c>
      <c r="M8" s="179">
        <v>8</v>
      </c>
      <c r="N8" s="179">
        <v>9</v>
      </c>
      <c r="O8" s="179">
        <v>10</v>
      </c>
      <c r="P8" s="179">
        <v>11</v>
      </c>
      <c r="Q8" s="179">
        <v>12</v>
      </c>
      <c r="R8" s="179">
        <v>13</v>
      </c>
      <c r="S8" s="179">
        <v>14</v>
      </c>
      <c r="T8" s="179">
        <v>15</v>
      </c>
      <c r="U8" s="179">
        <v>16</v>
      </c>
      <c r="V8" s="179">
        <v>17</v>
      </c>
      <c r="W8" s="179">
        <v>18</v>
      </c>
      <c r="X8" s="179">
        <v>19</v>
      </c>
      <c r="Y8" s="184">
        <v>20</v>
      </c>
      <c r="Z8" s="179">
        <v>21</v>
      </c>
      <c r="AA8" s="179">
        <v>22</v>
      </c>
      <c r="AB8" s="179">
        <v>23</v>
      </c>
      <c r="AC8" s="179">
        <v>24</v>
      </c>
      <c r="AD8" s="179">
        <v>25</v>
      </c>
      <c r="AE8" s="179">
        <v>26</v>
      </c>
      <c r="AF8" s="179">
        <v>27</v>
      </c>
      <c r="AG8" s="179">
        <v>28</v>
      </c>
      <c r="AH8" s="186"/>
    </row>
    <row r="9" spans="1:43" s="283" customFormat="1" ht="18" customHeight="1">
      <c r="A9" s="308" t="s">
        <v>781</v>
      </c>
      <c r="B9" s="309">
        <v>1</v>
      </c>
      <c r="C9" s="383">
        <f>+C12+C18+C25+C33+C37</f>
        <v>75</v>
      </c>
      <c r="D9" s="384"/>
      <c r="E9" s="383">
        <f t="shared" ref="E9" si="0">+E12+E18+E25+E33+E37</f>
        <v>62</v>
      </c>
      <c r="F9" s="384"/>
      <c r="G9" s="383">
        <f t="shared" ref="G9" si="1">+G12+G18+G25+G33+G37</f>
        <v>75</v>
      </c>
      <c r="H9" s="384"/>
      <c r="I9" s="310">
        <f t="shared" ref="I9:AG9" si="2">+I12+I18+I25+I33+I37</f>
        <v>18</v>
      </c>
      <c r="J9" s="310">
        <f t="shared" si="2"/>
        <v>53</v>
      </c>
      <c r="K9" s="310">
        <f t="shared" si="2"/>
        <v>39</v>
      </c>
      <c r="L9" s="310">
        <f t="shared" si="2"/>
        <v>75</v>
      </c>
      <c r="M9" s="310">
        <f t="shared" si="2"/>
        <v>75</v>
      </c>
      <c r="N9" s="310">
        <f t="shared" si="2"/>
        <v>1</v>
      </c>
      <c r="O9" s="310">
        <f t="shared" si="2"/>
        <v>0</v>
      </c>
      <c r="P9" s="310">
        <f t="shared" si="2"/>
        <v>75</v>
      </c>
      <c r="Q9" s="310">
        <f t="shared" si="2"/>
        <v>61</v>
      </c>
      <c r="R9" s="310">
        <f t="shared" si="2"/>
        <v>10</v>
      </c>
      <c r="S9" s="310">
        <f t="shared" si="2"/>
        <v>3</v>
      </c>
      <c r="T9" s="310">
        <f t="shared" si="2"/>
        <v>3</v>
      </c>
      <c r="U9" s="310">
        <f t="shared" si="2"/>
        <v>75</v>
      </c>
      <c r="V9" s="310">
        <f t="shared" si="2"/>
        <v>70</v>
      </c>
      <c r="W9" s="310">
        <f t="shared" si="2"/>
        <v>68</v>
      </c>
      <c r="X9" s="310">
        <f t="shared" si="2"/>
        <v>64</v>
      </c>
      <c r="Y9" s="310">
        <f t="shared" si="2"/>
        <v>9</v>
      </c>
      <c r="Z9" s="310">
        <f t="shared" si="2"/>
        <v>3</v>
      </c>
      <c r="AA9" s="310">
        <f t="shared" si="2"/>
        <v>19</v>
      </c>
      <c r="AB9" s="310">
        <f t="shared" si="2"/>
        <v>14</v>
      </c>
      <c r="AC9" s="310">
        <f t="shared" si="2"/>
        <v>74</v>
      </c>
      <c r="AD9" s="310">
        <f t="shared" si="2"/>
        <v>57</v>
      </c>
      <c r="AE9" s="310">
        <f t="shared" si="2"/>
        <v>74</v>
      </c>
      <c r="AF9" s="310">
        <f t="shared" si="2"/>
        <v>72</v>
      </c>
      <c r="AG9" s="310">
        <f t="shared" si="2"/>
        <v>75</v>
      </c>
      <c r="AH9" s="282"/>
    </row>
    <row r="10" spans="1:43" ht="18" customHeight="1">
      <c r="A10" s="176" t="s">
        <v>136</v>
      </c>
      <c r="B10" s="175">
        <v>2</v>
      </c>
      <c r="C10" s="395">
        <v>46</v>
      </c>
      <c r="D10" s="396"/>
      <c r="E10" s="395">
        <v>40</v>
      </c>
      <c r="F10" s="396"/>
      <c r="G10" s="395">
        <v>46</v>
      </c>
      <c r="H10" s="396"/>
      <c r="I10" s="285">
        <v>10</v>
      </c>
      <c r="J10" s="285">
        <v>38</v>
      </c>
      <c r="K10" s="285">
        <v>32</v>
      </c>
      <c r="L10" s="285">
        <v>46</v>
      </c>
      <c r="M10" s="278">
        <v>46</v>
      </c>
      <c r="N10" s="278">
        <v>1</v>
      </c>
      <c r="O10" s="278">
        <v>0</v>
      </c>
      <c r="P10" s="278">
        <v>46</v>
      </c>
      <c r="Q10" s="278">
        <v>38</v>
      </c>
      <c r="R10" s="278">
        <v>9</v>
      </c>
      <c r="S10" s="278">
        <v>0</v>
      </c>
      <c r="T10" s="278">
        <v>1</v>
      </c>
      <c r="U10" s="278">
        <v>46</v>
      </c>
      <c r="V10" s="278">
        <v>42</v>
      </c>
      <c r="W10" s="278">
        <v>41</v>
      </c>
      <c r="X10" s="278">
        <v>38</v>
      </c>
      <c r="Y10" s="278">
        <v>7</v>
      </c>
      <c r="Z10" s="278">
        <v>2</v>
      </c>
      <c r="AA10" s="278">
        <v>16</v>
      </c>
      <c r="AB10" s="278">
        <v>11</v>
      </c>
      <c r="AC10" s="278">
        <v>45</v>
      </c>
      <c r="AD10" s="278">
        <v>33</v>
      </c>
      <c r="AE10" s="278">
        <v>45</v>
      </c>
      <c r="AF10" s="278">
        <v>44</v>
      </c>
      <c r="AG10" s="278">
        <v>46</v>
      </c>
    </row>
    <row r="11" spans="1:43" ht="18" customHeight="1">
      <c r="A11" s="176" t="s">
        <v>153</v>
      </c>
      <c r="B11" s="175">
        <v>3</v>
      </c>
      <c r="C11" s="395">
        <v>29</v>
      </c>
      <c r="D11" s="396"/>
      <c r="E11" s="395">
        <v>22</v>
      </c>
      <c r="F11" s="396"/>
      <c r="G11" s="395">
        <v>29</v>
      </c>
      <c r="H11" s="396"/>
      <c r="I11" s="285">
        <v>8</v>
      </c>
      <c r="J11" s="285">
        <v>15</v>
      </c>
      <c r="K11" s="285">
        <v>7</v>
      </c>
      <c r="L11" s="285">
        <v>29</v>
      </c>
      <c r="M11" s="278">
        <v>29</v>
      </c>
      <c r="N11" s="278">
        <v>0</v>
      </c>
      <c r="O11" s="278">
        <v>0</v>
      </c>
      <c r="P11" s="278">
        <v>29</v>
      </c>
      <c r="Q11" s="278">
        <v>23</v>
      </c>
      <c r="R11" s="278">
        <v>1</v>
      </c>
      <c r="S11" s="278">
        <v>3</v>
      </c>
      <c r="T11" s="278">
        <v>2</v>
      </c>
      <c r="U11" s="278">
        <v>29</v>
      </c>
      <c r="V11" s="278">
        <v>28</v>
      </c>
      <c r="W11" s="278">
        <v>27</v>
      </c>
      <c r="X11" s="278">
        <v>26</v>
      </c>
      <c r="Y11" s="278">
        <v>2</v>
      </c>
      <c r="Z11" s="278">
        <v>1</v>
      </c>
      <c r="AA11" s="278">
        <v>3</v>
      </c>
      <c r="AB11" s="278">
        <v>3</v>
      </c>
      <c r="AC11" s="278">
        <v>29</v>
      </c>
      <c r="AD11" s="278">
        <v>24</v>
      </c>
      <c r="AE11" s="278">
        <v>29</v>
      </c>
      <c r="AF11" s="278">
        <v>28</v>
      </c>
      <c r="AG11" s="278">
        <v>29</v>
      </c>
    </row>
    <row r="12" spans="1:43" s="283" customFormat="1" ht="18" customHeight="1">
      <c r="A12" s="279" t="s">
        <v>71</v>
      </c>
      <c r="B12" s="281">
        <v>4</v>
      </c>
      <c r="C12" s="390">
        <f>SUM(C13:D17)</f>
        <v>7</v>
      </c>
      <c r="D12" s="391"/>
      <c r="E12" s="390">
        <f t="shared" ref="E12" si="3">SUM(E13:F17)</f>
        <v>5</v>
      </c>
      <c r="F12" s="391"/>
      <c r="G12" s="390">
        <f t="shared" ref="G12" si="4">SUM(G13:H17)</f>
        <v>7</v>
      </c>
      <c r="H12" s="391"/>
      <c r="I12" s="284">
        <f t="shared" ref="I12" si="5">SUM(I13:I17)</f>
        <v>2</v>
      </c>
      <c r="J12" s="284">
        <f t="shared" ref="J12" si="6">SUM(J13:J17)</f>
        <v>6</v>
      </c>
      <c r="K12" s="284">
        <f t="shared" ref="K12:AG12" si="7">SUM(K13:K17)</f>
        <v>5</v>
      </c>
      <c r="L12" s="284">
        <f t="shared" si="7"/>
        <v>7</v>
      </c>
      <c r="M12" s="284">
        <f t="shared" si="7"/>
        <v>7</v>
      </c>
      <c r="N12" s="284">
        <f t="shared" si="7"/>
        <v>0</v>
      </c>
      <c r="O12" s="284">
        <f t="shared" si="7"/>
        <v>0</v>
      </c>
      <c r="P12" s="284">
        <f t="shared" si="7"/>
        <v>7</v>
      </c>
      <c r="Q12" s="284">
        <f t="shared" si="7"/>
        <v>6</v>
      </c>
      <c r="R12" s="284">
        <f t="shared" si="7"/>
        <v>1</v>
      </c>
      <c r="S12" s="284">
        <f t="shared" si="7"/>
        <v>0</v>
      </c>
      <c r="T12" s="284">
        <f t="shared" si="7"/>
        <v>0</v>
      </c>
      <c r="U12" s="284">
        <f t="shared" si="7"/>
        <v>7</v>
      </c>
      <c r="V12" s="284">
        <f t="shared" si="7"/>
        <v>7</v>
      </c>
      <c r="W12" s="284">
        <f t="shared" si="7"/>
        <v>6</v>
      </c>
      <c r="X12" s="284">
        <f t="shared" si="7"/>
        <v>6</v>
      </c>
      <c r="Y12" s="284">
        <f t="shared" si="7"/>
        <v>1</v>
      </c>
      <c r="Z12" s="284">
        <f t="shared" si="7"/>
        <v>0</v>
      </c>
      <c r="AA12" s="284">
        <f t="shared" si="7"/>
        <v>5</v>
      </c>
      <c r="AB12" s="284">
        <f t="shared" si="7"/>
        <v>2</v>
      </c>
      <c r="AC12" s="284">
        <f t="shared" si="7"/>
        <v>7</v>
      </c>
      <c r="AD12" s="284">
        <f t="shared" si="7"/>
        <v>5</v>
      </c>
      <c r="AE12" s="284">
        <f t="shared" si="7"/>
        <v>7</v>
      </c>
      <c r="AF12" s="284">
        <f t="shared" si="7"/>
        <v>6</v>
      </c>
      <c r="AG12" s="284">
        <f t="shared" si="7"/>
        <v>7</v>
      </c>
    </row>
    <row r="13" spans="1:43" ht="18" customHeight="1">
      <c r="A13" s="177" t="s">
        <v>72</v>
      </c>
      <c r="B13" s="115">
        <v>5</v>
      </c>
      <c r="C13" s="379">
        <v>1</v>
      </c>
      <c r="D13" s="380"/>
      <c r="E13" s="381">
        <v>1</v>
      </c>
      <c r="F13" s="382"/>
      <c r="G13" s="381">
        <v>1</v>
      </c>
      <c r="H13" s="382"/>
      <c r="I13" s="250">
        <v>1</v>
      </c>
      <c r="J13" s="251">
        <v>1</v>
      </c>
      <c r="K13" s="251"/>
      <c r="L13" s="251">
        <v>1</v>
      </c>
      <c r="M13" s="115">
        <v>1</v>
      </c>
      <c r="N13" s="115"/>
      <c r="O13" s="115"/>
      <c r="P13" s="115">
        <v>1</v>
      </c>
      <c r="Q13" s="115">
        <v>1</v>
      </c>
      <c r="R13" s="115"/>
      <c r="S13" s="115"/>
      <c r="T13" s="115"/>
      <c r="U13" s="115">
        <v>1</v>
      </c>
      <c r="V13" s="115">
        <v>1</v>
      </c>
      <c r="W13" s="115">
        <v>1</v>
      </c>
      <c r="X13" s="115">
        <v>1</v>
      </c>
      <c r="Y13" s="115"/>
      <c r="Z13" s="115"/>
      <c r="AA13" s="115"/>
      <c r="AB13" s="115"/>
      <c r="AC13" s="115">
        <v>1</v>
      </c>
      <c r="AD13" s="115">
        <v>1</v>
      </c>
      <c r="AE13" s="115">
        <v>1</v>
      </c>
      <c r="AF13" s="115"/>
      <c r="AG13" s="115">
        <v>1</v>
      </c>
    </row>
    <row r="14" spans="1:43" ht="18" customHeight="1">
      <c r="A14" s="177" t="s">
        <v>73</v>
      </c>
      <c r="B14" s="115">
        <v>6</v>
      </c>
      <c r="C14" s="379">
        <v>1</v>
      </c>
      <c r="D14" s="380"/>
      <c r="E14" s="381">
        <v>1</v>
      </c>
      <c r="F14" s="382"/>
      <c r="G14" s="381">
        <v>1</v>
      </c>
      <c r="H14" s="382"/>
      <c r="I14" s="250"/>
      <c r="J14" s="251">
        <v>1</v>
      </c>
      <c r="K14" s="251">
        <v>1</v>
      </c>
      <c r="L14" s="251">
        <v>1</v>
      </c>
      <c r="M14" s="115">
        <v>1</v>
      </c>
      <c r="N14" s="115"/>
      <c r="O14" s="115"/>
      <c r="P14" s="115">
        <v>1</v>
      </c>
      <c r="Q14" s="115">
        <v>1</v>
      </c>
      <c r="R14" s="115"/>
      <c r="S14" s="115"/>
      <c r="T14" s="115"/>
      <c r="U14" s="115">
        <v>1</v>
      </c>
      <c r="V14" s="115">
        <v>1</v>
      </c>
      <c r="W14" s="115">
        <v>1</v>
      </c>
      <c r="X14" s="115">
        <v>1</v>
      </c>
      <c r="Y14" s="115"/>
      <c r="Z14" s="115"/>
      <c r="AA14" s="115">
        <v>1</v>
      </c>
      <c r="AB14" s="115">
        <v>0</v>
      </c>
      <c r="AC14" s="115">
        <v>1</v>
      </c>
      <c r="AD14" s="115">
        <v>0</v>
      </c>
      <c r="AE14" s="115">
        <v>1</v>
      </c>
      <c r="AF14" s="115">
        <v>1</v>
      </c>
      <c r="AG14" s="115">
        <v>1</v>
      </c>
    </row>
    <row r="15" spans="1:43" ht="18" customHeight="1">
      <c r="A15" s="177" t="s">
        <v>74</v>
      </c>
      <c r="B15" s="115">
        <v>7</v>
      </c>
      <c r="C15" s="379">
        <v>3</v>
      </c>
      <c r="D15" s="380"/>
      <c r="E15" s="381">
        <v>1</v>
      </c>
      <c r="F15" s="382"/>
      <c r="G15" s="381">
        <v>3</v>
      </c>
      <c r="H15" s="382"/>
      <c r="I15" s="250"/>
      <c r="J15" s="251">
        <v>2</v>
      </c>
      <c r="K15" s="251">
        <v>2</v>
      </c>
      <c r="L15" s="251">
        <v>3</v>
      </c>
      <c r="M15" s="115">
        <v>3</v>
      </c>
      <c r="N15" s="115"/>
      <c r="O15" s="115"/>
      <c r="P15" s="115">
        <v>3</v>
      </c>
      <c r="Q15" s="115">
        <v>2</v>
      </c>
      <c r="R15" s="115">
        <v>1</v>
      </c>
      <c r="S15" s="115"/>
      <c r="T15" s="115"/>
      <c r="U15" s="115">
        <v>3</v>
      </c>
      <c r="V15" s="115">
        <v>3</v>
      </c>
      <c r="W15" s="115">
        <v>3</v>
      </c>
      <c r="X15" s="115">
        <v>3</v>
      </c>
      <c r="Y15" s="115"/>
      <c r="Z15" s="115"/>
      <c r="AA15" s="115">
        <v>3</v>
      </c>
      <c r="AB15" s="115">
        <v>1</v>
      </c>
      <c r="AC15" s="115">
        <v>3</v>
      </c>
      <c r="AD15" s="115">
        <v>3</v>
      </c>
      <c r="AE15" s="115">
        <v>3</v>
      </c>
      <c r="AF15" s="115">
        <v>3</v>
      </c>
      <c r="AG15" s="115">
        <v>3</v>
      </c>
    </row>
    <row r="16" spans="1:43" ht="18" customHeight="1">
      <c r="A16" s="177" t="s">
        <v>75</v>
      </c>
      <c r="B16" s="115">
        <v>8</v>
      </c>
      <c r="C16" s="379">
        <v>1</v>
      </c>
      <c r="D16" s="380"/>
      <c r="E16" s="381">
        <v>1</v>
      </c>
      <c r="F16" s="382"/>
      <c r="G16" s="381">
        <v>1</v>
      </c>
      <c r="H16" s="382"/>
      <c r="I16" s="250"/>
      <c r="J16" s="251">
        <v>1</v>
      </c>
      <c r="K16" s="251">
        <v>1</v>
      </c>
      <c r="L16" s="251">
        <v>1</v>
      </c>
      <c r="M16" s="115">
        <v>1</v>
      </c>
      <c r="N16" s="115"/>
      <c r="O16" s="115"/>
      <c r="P16" s="115">
        <v>1</v>
      </c>
      <c r="Q16" s="115">
        <v>1</v>
      </c>
      <c r="R16" s="115"/>
      <c r="S16" s="115"/>
      <c r="T16" s="115"/>
      <c r="U16" s="115">
        <v>1</v>
      </c>
      <c r="V16" s="115">
        <v>1</v>
      </c>
      <c r="W16" s="115"/>
      <c r="X16" s="115"/>
      <c r="Y16" s="115">
        <v>1</v>
      </c>
      <c r="Z16" s="115">
        <v>0</v>
      </c>
      <c r="AA16" s="115">
        <v>1</v>
      </c>
      <c r="AB16" s="115">
        <v>1</v>
      </c>
      <c r="AC16" s="115">
        <v>1</v>
      </c>
      <c r="AD16" s="115">
        <v>0</v>
      </c>
      <c r="AE16" s="115">
        <v>1</v>
      </c>
      <c r="AF16" s="115">
        <v>1</v>
      </c>
      <c r="AG16" s="115">
        <v>1</v>
      </c>
    </row>
    <row r="17" spans="1:33" ht="18" customHeight="1">
      <c r="A17" s="177" t="s">
        <v>76</v>
      </c>
      <c r="B17" s="115">
        <v>9</v>
      </c>
      <c r="C17" s="379">
        <v>1</v>
      </c>
      <c r="D17" s="380"/>
      <c r="E17" s="381">
        <v>1</v>
      </c>
      <c r="F17" s="382"/>
      <c r="G17" s="381">
        <v>1</v>
      </c>
      <c r="H17" s="382"/>
      <c r="I17" s="250">
        <v>1</v>
      </c>
      <c r="J17" s="251">
        <v>1</v>
      </c>
      <c r="K17" s="251">
        <v>1</v>
      </c>
      <c r="L17" s="251">
        <v>1</v>
      </c>
      <c r="M17" s="115">
        <v>1</v>
      </c>
      <c r="N17" s="115"/>
      <c r="O17" s="115"/>
      <c r="P17" s="115">
        <v>1</v>
      </c>
      <c r="Q17" s="115">
        <v>1</v>
      </c>
      <c r="R17" s="115"/>
      <c r="S17" s="115"/>
      <c r="T17" s="115"/>
      <c r="U17" s="115">
        <v>1</v>
      </c>
      <c r="V17" s="115">
        <v>1</v>
      </c>
      <c r="W17" s="115">
        <v>1</v>
      </c>
      <c r="X17" s="115">
        <v>1</v>
      </c>
      <c r="Y17" s="115"/>
      <c r="Z17" s="115"/>
      <c r="AA17" s="115"/>
      <c r="AB17" s="115"/>
      <c r="AC17" s="115">
        <v>1</v>
      </c>
      <c r="AD17" s="115">
        <v>1</v>
      </c>
      <c r="AE17" s="115">
        <v>1</v>
      </c>
      <c r="AF17" s="115">
        <v>1</v>
      </c>
      <c r="AG17" s="115">
        <v>1</v>
      </c>
    </row>
    <row r="18" spans="1:33" s="283" customFormat="1" ht="18" customHeight="1">
      <c r="A18" s="280" t="s">
        <v>77</v>
      </c>
      <c r="B18" s="226">
        <v>10</v>
      </c>
      <c r="C18" s="379">
        <f>SUM(C19:D24)</f>
        <v>11</v>
      </c>
      <c r="D18" s="380"/>
      <c r="E18" s="379">
        <f t="shared" ref="E18" si="8">SUM(E19:F24)</f>
        <v>9</v>
      </c>
      <c r="F18" s="380"/>
      <c r="G18" s="379">
        <f t="shared" ref="G18" si="9">SUM(G19:H24)</f>
        <v>11</v>
      </c>
      <c r="H18" s="380"/>
      <c r="I18" s="252">
        <f t="shared" ref="I18" si="10">SUM(I19:I24)</f>
        <v>3</v>
      </c>
      <c r="J18" s="252">
        <f t="shared" ref="J18" si="11">SUM(J19:J24)</f>
        <v>7</v>
      </c>
      <c r="K18" s="252">
        <f t="shared" ref="K18:AG18" si="12">SUM(K19:K24)</f>
        <v>8</v>
      </c>
      <c r="L18" s="252">
        <f t="shared" si="12"/>
        <v>11</v>
      </c>
      <c r="M18" s="252">
        <f t="shared" si="12"/>
        <v>11</v>
      </c>
      <c r="N18" s="252">
        <f t="shared" si="12"/>
        <v>0</v>
      </c>
      <c r="O18" s="252">
        <f t="shared" si="12"/>
        <v>0</v>
      </c>
      <c r="P18" s="252">
        <f t="shared" si="12"/>
        <v>11</v>
      </c>
      <c r="Q18" s="252">
        <f t="shared" si="12"/>
        <v>6</v>
      </c>
      <c r="R18" s="252">
        <f t="shared" si="12"/>
        <v>3</v>
      </c>
      <c r="S18" s="252">
        <f t="shared" si="12"/>
        <v>1</v>
      </c>
      <c r="T18" s="252">
        <f t="shared" si="12"/>
        <v>1</v>
      </c>
      <c r="U18" s="252">
        <f t="shared" si="12"/>
        <v>11</v>
      </c>
      <c r="V18" s="252">
        <f t="shared" si="12"/>
        <v>11</v>
      </c>
      <c r="W18" s="252">
        <f t="shared" si="12"/>
        <v>7</v>
      </c>
      <c r="X18" s="252">
        <f t="shared" si="12"/>
        <v>7</v>
      </c>
      <c r="Y18" s="252">
        <f t="shared" si="12"/>
        <v>4</v>
      </c>
      <c r="Z18" s="252">
        <f t="shared" si="12"/>
        <v>3</v>
      </c>
      <c r="AA18" s="252">
        <f t="shared" si="12"/>
        <v>6</v>
      </c>
      <c r="AB18" s="252">
        <f t="shared" si="12"/>
        <v>5</v>
      </c>
      <c r="AC18" s="252">
        <f t="shared" si="12"/>
        <v>11</v>
      </c>
      <c r="AD18" s="252">
        <f t="shared" si="12"/>
        <v>4</v>
      </c>
      <c r="AE18" s="252">
        <f t="shared" si="12"/>
        <v>11</v>
      </c>
      <c r="AF18" s="252">
        <f t="shared" si="12"/>
        <v>11</v>
      </c>
      <c r="AG18" s="252">
        <f t="shared" si="12"/>
        <v>11</v>
      </c>
    </row>
    <row r="19" spans="1:33" ht="18" customHeight="1">
      <c r="A19" s="177" t="s">
        <v>78</v>
      </c>
      <c r="B19" s="115">
        <v>11</v>
      </c>
      <c r="C19" s="379">
        <v>3</v>
      </c>
      <c r="D19" s="380"/>
      <c r="E19" s="381">
        <v>3</v>
      </c>
      <c r="F19" s="382"/>
      <c r="G19" s="381">
        <v>3</v>
      </c>
      <c r="H19" s="382"/>
      <c r="I19" s="250">
        <v>1</v>
      </c>
      <c r="J19" s="251">
        <v>1</v>
      </c>
      <c r="K19" s="251">
        <v>1</v>
      </c>
      <c r="L19" s="251">
        <v>3</v>
      </c>
      <c r="M19" s="115">
        <v>3</v>
      </c>
      <c r="N19" s="115"/>
      <c r="O19" s="115"/>
      <c r="P19" s="115">
        <v>3</v>
      </c>
      <c r="Q19" s="115">
        <v>1</v>
      </c>
      <c r="R19" s="115">
        <v>1</v>
      </c>
      <c r="S19" s="115"/>
      <c r="T19" s="115">
        <v>1</v>
      </c>
      <c r="U19" s="115">
        <v>3</v>
      </c>
      <c r="V19" s="115">
        <v>3</v>
      </c>
      <c r="W19" s="115">
        <v>2</v>
      </c>
      <c r="X19" s="115">
        <v>2</v>
      </c>
      <c r="Y19" s="115">
        <v>2</v>
      </c>
      <c r="Z19" s="115">
        <v>1</v>
      </c>
      <c r="AA19" s="115">
        <v>2</v>
      </c>
      <c r="AB19" s="115">
        <v>2</v>
      </c>
      <c r="AC19" s="115">
        <v>3</v>
      </c>
      <c r="AD19" s="115">
        <v>1</v>
      </c>
      <c r="AE19" s="115">
        <v>3</v>
      </c>
      <c r="AF19" s="115">
        <v>3</v>
      </c>
      <c r="AG19" s="115">
        <v>3</v>
      </c>
    </row>
    <row r="20" spans="1:33" ht="18" customHeight="1">
      <c r="A20" s="177" t="s">
        <v>79</v>
      </c>
      <c r="B20" s="115">
        <v>12</v>
      </c>
      <c r="C20" s="379">
        <v>2</v>
      </c>
      <c r="D20" s="380"/>
      <c r="E20" s="381">
        <v>1</v>
      </c>
      <c r="F20" s="382"/>
      <c r="G20" s="381">
        <v>2</v>
      </c>
      <c r="H20" s="382"/>
      <c r="I20" s="250"/>
      <c r="J20" s="251">
        <v>1</v>
      </c>
      <c r="K20" s="251">
        <v>2</v>
      </c>
      <c r="L20" s="251">
        <v>2</v>
      </c>
      <c r="M20" s="115">
        <v>2</v>
      </c>
      <c r="N20" s="115"/>
      <c r="O20" s="115"/>
      <c r="P20" s="115">
        <v>2</v>
      </c>
      <c r="Q20" s="115">
        <v>1</v>
      </c>
      <c r="R20" s="115"/>
      <c r="S20" s="115">
        <v>1</v>
      </c>
      <c r="T20" s="115"/>
      <c r="U20" s="115">
        <v>2</v>
      </c>
      <c r="V20" s="115">
        <v>2</v>
      </c>
      <c r="W20" s="115">
        <v>1</v>
      </c>
      <c r="X20" s="115">
        <v>1</v>
      </c>
      <c r="Y20" s="115"/>
      <c r="Z20" s="115"/>
      <c r="AA20" s="115">
        <v>2</v>
      </c>
      <c r="AB20" s="115">
        <v>1</v>
      </c>
      <c r="AC20" s="115">
        <v>2</v>
      </c>
      <c r="AD20" s="115">
        <v>1</v>
      </c>
      <c r="AE20" s="115">
        <v>2</v>
      </c>
      <c r="AF20" s="115">
        <v>2</v>
      </c>
      <c r="AG20" s="115">
        <v>2</v>
      </c>
    </row>
    <row r="21" spans="1:33" ht="18" customHeight="1">
      <c r="A21" s="177" t="s">
        <v>80</v>
      </c>
      <c r="B21" s="115">
        <v>13</v>
      </c>
      <c r="C21" s="379">
        <v>2</v>
      </c>
      <c r="D21" s="380"/>
      <c r="E21" s="381">
        <v>2</v>
      </c>
      <c r="F21" s="382"/>
      <c r="G21" s="381">
        <v>2</v>
      </c>
      <c r="H21" s="382"/>
      <c r="I21" s="250">
        <v>1</v>
      </c>
      <c r="J21" s="251">
        <v>2</v>
      </c>
      <c r="K21" s="251">
        <v>2</v>
      </c>
      <c r="L21" s="251">
        <v>2</v>
      </c>
      <c r="M21" s="115">
        <v>2</v>
      </c>
      <c r="N21" s="115"/>
      <c r="O21" s="115"/>
      <c r="P21" s="115">
        <v>2</v>
      </c>
      <c r="Q21" s="115">
        <v>1</v>
      </c>
      <c r="R21" s="115">
        <v>1</v>
      </c>
      <c r="S21" s="115"/>
      <c r="T21" s="115"/>
      <c r="U21" s="115">
        <v>2</v>
      </c>
      <c r="V21" s="115">
        <v>2</v>
      </c>
      <c r="W21" s="115">
        <v>1</v>
      </c>
      <c r="X21" s="115">
        <v>1</v>
      </c>
      <c r="Y21" s="115">
        <v>1</v>
      </c>
      <c r="Z21" s="115">
        <v>1</v>
      </c>
      <c r="AA21" s="115">
        <v>1</v>
      </c>
      <c r="AB21" s="115">
        <v>1</v>
      </c>
      <c r="AC21" s="115">
        <v>2</v>
      </c>
      <c r="AD21" s="115">
        <v>1</v>
      </c>
      <c r="AE21" s="115">
        <v>2</v>
      </c>
      <c r="AF21" s="115">
        <v>2</v>
      </c>
      <c r="AG21" s="115">
        <v>2</v>
      </c>
    </row>
    <row r="22" spans="1:33" ht="18" customHeight="1">
      <c r="A22" s="177" t="s">
        <v>81</v>
      </c>
      <c r="B22" s="115">
        <v>14</v>
      </c>
      <c r="C22" s="379">
        <v>2</v>
      </c>
      <c r="D22" s="380"/>
      <c r="E22" s="381">
        <v>1</v>
      </c>
      <c r="F22" s="382"/>
      <c r="G22" s="381">
        <v>2</v>
      </c>
      <c r="H22" s="382"/>
      <c r="I22" s="250">
        <v>1</v>
      </c>
      <c r="J22" s="251">
        <v>1</v>
      </c>
      <c r="K22" s="251">
        <v>1</v>
      </c>
      <c r="L22" s="251">
        <v>2</v>
      </c>
      <c r="M22" s="115">
        <v>2</v>
      </c>
      <c r="N22" s="115"/>
      <c r="O22" s="115"/>
      <c r="P22" s="115">
        <v>2</v>
      </c>
      <c r="Q22" s="115">
        <v>2</v>
      </c>
      <c r="R22" s="115"/>
      <c r="S22" s="115"/>
      <c r="T22" s="115"/>
      <c r="U22" s="115">
        <v>2</v>
      </c>
      <c r="V22" s="115">
        <v>2</v>
      </c>
      <c r="W22" s="115">
        <v>2</v>
      </c>
      <c r="X22" s="115">
        <v>2</v>
      </c>
      <c r="Y22" s="115"/>
      <c r="Z22" s="115"/>
      <c r="AA22" s="115"/>
      <c r="AB22" s="115"/>
      <c r="AC22" s="115">
        <v>2</v>
      </c>
      <c r="AD22" s="115">
        <v>1</v>
      </c>
      <c r="AE22" s="115">
        <v>2</v>
      </c>
      <c r="AF22" s="115">
        <v>2</v>
      </c>
      <c r="AG22" s="115">
        <v>2</v>
      </c>
    </row>
    <row r="23" spans="1:33" ht="18" customHeight="1">
      <c r="A23" s="177" t="s">
        <v>82</v>
      </c>
      <c r="B23" s="115">
        <v>15</v>
      </c>
      <c r="C23" s="379">
        <v>1</v>
      </c>
      <c r="D23" s="380"/>
      <c r="E23" s="381">
        <v>1</v>
      </c>
      <c r="F23" s="382"/>
      <c r="G23" s="381">
        <v>1</v>
      </c>
      <c r="H23" s="382"/>
      <c r="I23" s="250"/>
      <c r="J23" s="251">
        <v>1</v>
      </c>
      <c r="K23" s="251">
        <v>1</v>
      </c>
      <c r="L23" s="251">
        <v>1</v>
      </c>
      <c r="M23" s="115">
        <v>1</v>
      </c>
      <c r="N23" s="115"/>
      <c r="O23" s="115"/>
      <c r="P23" s="115">
        <v>1</v>
      </c>
      <c r="Q23" s="115"/>
      <c r="R23" s="115">
        <v>1</v>
      </c>
      <c r="S23" s="115"/>
      <c r="T23" s="115"/>
      <c r="U23" s="115">
        <v>1</v>
      </c>
      <c r="V23" s="115">
        <v>1</v>
      </c>
      <c r="W23" s="115">
        <v>1</v>
      </c>
      <c r="X23" s="115">
        <v>1</v>
      </c>
      <c r="Y23" s="115"/>
      <c r="Z23" s="115"/>
      <c r="AA23" s="115">
        <v>1</v>
      </c>
      <c r="AB23" s="115">
        <v>1</v>
      </c>
      <c r="AC23" s="115">
        <v>1</v>
      </c>
      <c r="AD23" s="115">
        <v>0</v>
      </c>
      <c r="AE23" s="115">
        <v>1</v>
      </c>
      <c r="AF23" s="115">
        <v>1</v>
      </c>
      <c r="AG23" s="115">
        <v>1</v>
      </c>
    </row>
    <row r="24" spans="1:33" ht="18" customHeight="1">
      <c r="A24" s="177" t="s">
        <v>83</v>
      </c>
      <c r="B24" s="115">
        <v>16</v>
      </c>
      <c r="C24" s="379">
        <v>1</v>
      </c>
      <c r="D24" s="380"/>
      <c r="E24" s="381">
        <v>1</v>
      </c>
      <c r="F24" s="382"/>
      <c r="G24" s="381">
        <v>1</v>
      </c>
      <c r="H24" s="382"/>
      <c r="I24" s="250"/>
      <c r="J24" s="251">
        <v>1</v>
      </c>
      <c r="K24" s="251">
        <v>1</v>
      </c>
      <c r="L24" s="251">
        <v>1</v>
      </c>
      <c r="M24" s="115">
        <v>1</v>
      </c>
      <c r="N24" s="115"/>
      <c r="O24" s="115"/>
      <c r="P24" s="115">
        <v>1</v>
      </c>
      <c r="Q24" s="115">
        <v>1</v>
      </c>
      <c r="R24" s="115"/>
      <c r="S24" s="115"/>
      <c r="T24" s="115"/>
      <c r="U24" s="115">
        <v>1</v>
      </c>
      <c r="V24" s="115">
        <v>1</v>
      </c>
      <c r="W24" s="115"/>
      <c r="X24" s="115"/>
      <c r="Y24" s="115">
        <v>1</v>
      </c>
      <c r="Z24" s="115">
        <v>1</v>
      </c>
      <c r="AA24" s="115">
        <v>0</v>
      </c>
      <c r="AB24" s="115">
        <v>0</v>
      </c>
      <c r="AC24" s="115">
        <v>1</v>
      </c>
      <c r="AD24" s="115">
        <v>0</v>
      </c>
      <c r="AE24" s="115">
        <v>1</v>
      </c>
      <c r="AF24" s="115">
        <v>1</v>
      </c>
      <c r="AG24" s="115">
        <v>1</v>
      </c>
    </row>
    <row r="25" spans="1:33" s="283" customFormat="1" ht="18" customHeight="1">
      <c r="A25" s="280" t="s">
        <v>84</v>
      </c>
      <c r="B25" s="226">
        <v>17</v>
      </c>
      <c r="C25" s="379">
        <f>SUM(C26:D32)</f>
        <v>16</v>
      </c>
      <c r="D25" s="380"/>
      <c r="E25" s="379">
        <f t="shared" ref="E25" si="13">SUM(E26:F32)</f>
        <v>15</v>
      </c>
      <c r="F25" s="380"/>
      <c r="G25" s="379">
        <f t="shared" ref="G25" si="14">SUM(G26:H32)</f>
        <v>16</v>
      </c>
      <c r="H25" s="380"/>
      <c r="I25" s="252">
        <f t="shared" ref="I25" si="15">SUM(I26:I32)</f>
        <v>3</v>
      </c>
      <c r="J25" s="252">
        <f t="shared" ref="J25" si="16">SUM(J26:J32)</f>
        <v>13</v>
      </c>
      <c r="K25" s="252">
        <f t="shared" ref="K25:AG25" si="17">SUM(K26:K32)</f>
        <v>11</v>
      </c>
      <c r="L25" s="252">
        <f t="shared" si="17"/>
        <v>16</v>
      </c>
      <c r="M25" s="252">
        <f t="shared" si="17"/>
        <v>16</v>
      </c>
      <c r="N25" s="252">
        <f t="shared" si="17"/>
        <v>0</v>
      </c>
      <c r="O25" s="252">
        <f t="shared" si="17"/>
        <v>0</v>
      </c>
      <c r="P25" s="252">
        <f t="shared" si="17"/>
        <v>16</v>
      </c>
      <c r="Q25" s="252">
        <f t="shared" si="17"/>
        <v>11</v>
      </c>
      <c r="R25" s="252">
        <f t="shared" si="17"/>
        <v>5</v>
      </c>
      <c r="S25" s="252">
        <f t="shared" si="17"/>
        <v>0</v>
      </c>
      <c r="T25" s="252">
        <f t="shared" si="17"/>
        <v>1</v>
      </c>
      <c r="U25" s="252">
        <f t="shared" si="17"/>
        <v>16</v>
      </c>
      <c r="V25" s="252">
        <f t="shared" si="17"/>
        <v>14</v>
      </c>
      <c r="W25" s="252">
        <f t="shared" si="17"/>
        <v>14</v>
      </c>
      <c r="X25" s="252">
        <f t="shared" si="17"/>
        <v>13</v>
      </c>
      <c r="Y25" s="252">
        <f t="shared" si="17"/>
        <v>2</v>
      </c>
      <c r="Z25" s="252">
        <f t="shared" si="17"/>
        <v>0</v>
      </c>
      <c r="AA25" s="252">
        <f t="shared" si="17"/>
        <v>6</v>
      </c>
      <c r="AB25" s="252">
        <f t="shared" si="17"/>
        <v>5</v>
      </c>
      <c r="AC25" s="252">
        <f t="shared" si="17"/>
        <v>16</v>
      </c>
      <c r="AD25" s="252">
        <f t="shared" si="17"/>
        <v>15</v>
      </c>
      <c r="AE25" s="252">
        <f t="shared" si="17"/>
        <v>16</v>
      </c>
      <c r="AF25" s="252">
        <f t="shared" si="17"/>
        <v>16</v>
      </c>
      <c r="AG25" s="252">
        <f t="shared" si="17"/>
        <v>16</v>
      </c>
    </row>
    <row r="26" spans="1:33" ht="18" customHeight="1">
      <c r="A26" s="177" t="s">
        <v>85</v>
      </c>
      <c r="B26" s="115">
        <v>18</v>
      </c>
      <c r="C26" s="379">
        <v>1</v>
      </c>
      <c r="D26" s="380"/>
      <c r="E26" s="381">
        <v>1</v>
      </c>
      <c r="F26" s="382"/>
      <c r="G26" s="381">
        <v>1</v>
      </c>
      <c r="H26" s="382"/>
      <c r="I26" s="250">
        <v>1</v>
      </c>
      <c r="J26" s="251">
        <v>1</v>
      </c>
      <c r="K26" s="251">
        <v>1</v>
      </c>
      <c r="L26" s="251">
        <v>1</v>
      </c>
      <c r="M26" s="115">
        <v>1</v>
      </c>
      <c r="N26" s="115"/>
      <c r="O26" s="115"/>
      <c r="P26" s="115">
        <v>1</v>
      </c>
      <c r="Q26" s="115">
        <v>1</v>
      </c>
      <c r="R26" s="115"/>
      <c r="S26" s="115"/>
      <c r="T26" s="115"/>
      <c r="U26" s="115">
        <v>1</v>
      </c>
      <c r="V26" s="115">
        <v>1</v>
      </c>
      <c r="W26" s="115">
        <v>1</v>
      </c>
      <c r="X26" s="115">
        <v>1</v>
      </c>
      <c r="Y26" s="115"/>
      <c r="Z26" s="115"/>
      <c r="AA26" s="115"/>
      <c r="AB26" s="115"/>
      <c r="AC26" s="115">
        <v>1</v>
      </c>
      <c r="AD26" s="115">
        <v>0</v>
      </c>
      <c r="AE26" s="115">
        <v>1</v>
      </c>
      <c r="AF26" s="115">
        <v>1</v>
      </c>
      <c r="AG26" s="115">
        <v>1</v>
      </c>
    </row>
    <row r="27" spans="1:33" ht="18" customHeight="1">
      <c r="A27" s="177" t="s">
        <v>86</v>
      </c>
      <c r="B27" s="115">
        <v>19</v>
      </c>
      <c r="C27" s="379">
        <v>3</v>
      </c>
      <c r="D27" s="380"/>
      <c r="E27" s="381">
        <v>3</v>
      </c>
      <c r="F27" s="382"/>
      <c r="G27" s="381">
        <v>3</v>
      </c>
      <c r="H27" s="382"/>
      <c r="I27" s="250"/>
      <c r="J27" s="251">
        <v>3</v>
      </c>
      <c r="K27" s="251">
        <v>3</v>
      </c>
      <c r="L27" s="251">
        <v>3</v>
      </c>
      <c r="M27" s="115">
        <v>3</v>
      </c>
      <c r="N27" s="115"/>
      <c r="O27" s="115"/>
      <c r="P27" s="115">
        <v>3</v>
      </c>
      <c r="Q27" s="115">
        <v>3</v>
      </c>
      <c r="R27" s="115"/>
      <c r="S27" s="115"/>
      <c r="T27" s="115"/>
      <c r="U27" s="115">
        <v>3</v>
      </c>
      <c r="V27" s="115">
        <v>2</v>
      </c>
      <c r="W27" s="115">
        <v>3</v>
      </c>
      <c r="X27" s="115">
        <v>2</v>
      </c>
      <c r="Y27" s="115"/>
      <c r="Z27" s="115"/>
      <c r="AA27" s="115"/>
      <c r="AB27" s="115"/>
      <c r="AC27" s="115">
        <v>3</v>
      </c>
      <c r="AD27" s="115">
        <v>3</v>
      </c>
      <c r="AE27" s="115">
        <v>3</v>
      </c>
      <c r="AF27" s="115">
        <v>3</v>
      </c>
      <c r="AG27" s="115">
        <v>3</v>
      </c>
    </row>
    <row r="28" spans="1:33" ht="18" customHeight="1">
      <c r="A28" s="177" t="s">
        <v>87</v>
      </c>
      <c r="B28" s="115">
        <v>20</v>
      </c>
      <c r="C28" s="379">
        <v>2</v>
      </c>
      <c r="D28" s="380"/>
      <c r="E28" s="381">
        <v>1</v>
      </c>
      <c r="F28" s="382"/>
      <c r="G28" s="381">
        <v>2</v>
      </c>
      <c r="H28" s="382"/>
      <c r="I28" s="250"/>
      <c r="J28" s="251">
        <v>1</v>
      </c>
      <c r="K28" s="251"/>
      <c r="L28" s="251">
        <v>2</v>
      </c>
      <c r="M28" s="115">
        <v>2</v>
      </c>
      <c r="N28" s="115"/>
      <c r="O28" s="115"/>
      <c r="P28" s="115">
        <v>2</v>
      </c>
      <c r="Q28" s="115">
        <v>1</v>
      </c>
      <c r="R28" s="115"/>
      <c r="S28" s="115"/>
      <c r="T28" s="115">
        <v>1</v>
      </c>
      <c r="U28" s="115">
        <v>2</v>
      </c>
      <c r="V28" s="115">
        <v>2</v>
      </c>
      <c r="W28" s="115">
        <v>2</v>
      </c>
      <c r="X28" s="115">
        <v>2</v>
      </c>
      <c r="Y28" s="115"/>
      <c r="Z28" s="115"/>
      <c r="AA28" s="115"/>
      <c r="AB28" s="115"/>
      <c r="AC28" s="115">
        <v>2</v>
      </c>
      <c r="AD28" s="115">
        <v>2</v>
      </c>
      <c r="AE28" s="115">
        <v>2</v>
      </c>
      <c r="AF28" s="115">
        <v>2</v>
      </c>
      <c r="AG28" s="115">
        <v>2</v>
      </c>
    </row>
    <row r="29" spans="1:33" ht="18" customHeight="1">
      <c r="A29" s="177" t="s">
        <v>88</v>
      </c>
      <c r="B29" s="115">
        <v>21</v>
      </c>
      <c r="C29" s="379">
        <v>1</v>
      </c>
      <c r="D29" s="380"/>
      <c r="E29" s="381">
        <v>1</v>
      </c>
      <c r="F29" s="382"/>
      <c r="G29" s="381">
        <v>1</v>
      </c>
      <c r="H29" s="382"/>
      <c r="I29" s="250"/>
      <c r="J29" s="251">
        <v>1</v>
      </c>
      <c r="K29" s="251">
        <v>1</v>
      </c>
      <c r="L29" s="251">
        <v>1</v>
      </c>
      <c r="M29" s="115">
        <v>1</v>
      </c>
      <c r="N29" s="115"/>
      <c r="O29" s="115"/>
      <c r="P29" s="115">
        <v>1</v>
      </c>
      <c r="Q29" s="115">
        <v>1</v>
      </c>
      <c r="R29" s="115"/>
      <c r="S29" s="115"/>
      <c r="T29" s="115"/>
      <c r="U29" s="115">
        <v>1</v>
      </c>
      <c r="V29" s="115">
        <v>1</v>
      </c>
      <c r="W29" s="115">
        <v>1</v>
      </c>
      <c r="X29" s="115">
        <v>1</v>
      </c>
      <c r="Y29" s="115"/>
      <c r="Z29" s="115"/>
      <c r="AA29" s="115"/>
      <c r="AB29" s="115"/>
      <c r="AC29" s="115">
        <v>1</v>
      </c>
      <c r="AD29" s="115">
        <v>1</v>
      </c>
      <c r="AE29" s="115">
        <v>1</v>
      </c>
      <c r="AF29" s="115">
        <v>1</v>
      </c>
      <c r="AG29" s="115">
        <v>1</v>
      </c>
    </row>
    <row r="30" spans="1:33" ht="18" customHeight="1">
      <c r="A30" s="177" t="s">
        <v>89</v>
      </c>
      <c r="B30" s="115">
        <v>22</v>
      </c>
      <c r="C30" s="379">
        <v>2</v>
      </c>
      <c r="D30" s="380"/>
      <c r="E30" s="381">
        <v>2</v>
      </c>
      <c r="F30" s="382"/>
      <c r="G30" s="381">
        <v>2</v>
      </c>
      <c r="H30" s="382"/>
      <c r="I30" s="250"/>
      <c r="J30" s="251">
        <v>1</v>
      </c>
      <c r="K30" s="251">
        <v>1</v>
      </c>
      <c r="L30" s="251">
        <v>2</v>
      </c>
      <c r="M30" s="115">
        <v>2</v>
      </c>
      <c r="N30" s="115"/>
      <c r="O30" s="115"/>
      <c r="P30" s="115">
        <v>2</v>
      </c>
      <c r="Q30" s="115">
        <v>2</v>
      </c>
      <c r="R30" s="115">
        <v>1</v>
      </c>
      <c r="S30" s="115"/>
      <c r="T30" s="115"/>
      <c r="U30" s="115">
        <v>2</v>
      </c>
      <c r="V30" s="115">
        <v>2</v>
      </c>
      <c r="W30" s="115">
        <v>2</v>
      </c>
      <c r="X30" s="115">
        <v>2</v>
      </c>
      <c r="Y30" s="115">
        <v>1</v>
      </c>
      <c r="Z30" s="115">
        <v>0</v>
      </c>
      <c r="AA30" s="115">
        <v>1</v>
      </c>
      <c r="AB30" s="115">
        <v>1</v>
      </c>
      <c r="AC30" s="115">
        <v>2</v>
      </c>
      <c r="AD30" s="115">
        <v>2</v>
      </c>
      <c r="AE30" s="115">
        <v>2</v>
      </c>
      <c r="AF30" s="115">
        <v>2</v>
      </c>
      <c r="AG30" s="115">
        <v>2</v>
      </c>
    </row>
    <row r="31" spans="1:33" ht="18" customHeight="1">
      <c r="A31" s="177" t="s">
        <v>90</v>
      </c>
      <c r="B31" s="115">
        <v>23</v>
      </c>
      <c r="C31" s="379">
        <v>3</v>
      </c>
      <c r="D31" s="380"/>
      <c r="E31" s="381">
        <v>3</v>
      </c>
      <c r="F31" s="382"/>
      <c r="G31" s="381">
        <v>3</v>
      </c>
      <c r="H31" s="382"/>
      <c r="I31" s="250">
        <v>1</v>
      </c>
      <c r="J31" s="251">
        <v>3</v>
      </c>
      <c r="K31" s="251">
        <v>2</v>
      </c>
      <c r="L31" s="251">
        <v>3</v>
      </c>
      <c r="M31" s="115">
        <v>3</v>
      </c>
      <c r="N31" s="115"/>
      <c r="O31" s="115"/>
      <c r="P31" s="115">
        <v>3</v>
      </c>
      <c r="Q31" s="115">
        <v>1</v>
      </c>
      <c r="R31" s="115">
        <v>2</v>
      </c>
      <c r="S31" s="115"/>
      <c r="T31" s="115"/>
      <c r="U31" s="115">
        <v>3</v>
      </c>
      <c r="V31" s="115">
        <v>3</v>
      </c>
      <c r="W31" s="115">
        <v>3</v>
      </c>
      <c r="X31" s="115">
        <v>3</v>
      </c>
      <c r="Y31" s="115">
        <v>1</v>
      </c>
      <c r="Z31" s="115">
        <v>0</v>
      </c>
      <c r="AA31" s="115">
        <v>3</v>
      </c>
      <c r="AB31" s="115">
        <v>3</v>
      </c>
      <c r="AC31" s="115">
        <v>3</v>
      </c>
      <c r="AD31" s="115">
        <v>3</v>
      </c>
      <c r="AE31" s="115">
        <v>3</v>
      </c>
      <c r="AF31" s="115">
        <v>3</v>
      </c>
      <c r="AG31" s="115">
        <v>3</v>
      </c>
    </row>
    <row r="32" spans="1:33" ht="18" customHeight="1">
      <c r="A32" s="177" t="s">
        <v>91</v>
      </c>
      <c r="B32" s="115">
        <v>24</v>
      </c>
      <c r="C32" s="379">
        <v>4</v>
      </c>
      <c r="D32" s="380"/>
      <c r="E32" s="381">
        <v>4</v>
      </c>
      <c r="F32" s="382"/>
      <c r="G32" s="381">
        <v>4</v>
      </c>
      <c r="H32" s="382"/>
      <c r="I32" s="250">
        <v>1</v>
      </c>
      <c r="J32" s="251">
        <v>3</v>
      </c>
      <c r="K32" s="251">
        <v>3</v>
      </c>
      <c r="L32" s="251">
        <v>4</v>
      </c>
      <c r="M32" s="115">
        <v>4</v>
      </c>
      <c r="N32" s="115"/>
      <c r="O32" s="115"/>
      <c r="P32" s="115">
        <v>4</v>
      </c>
      <c r="Q32" s="115">
        <v>2</v>
      </c>
      <c r="R32" s="115">
        <v>2</v>
      </c>
      <c r="S32" s="115"/>
      <c r="T32" s="115"/>
      <c r="U32" s="115">
        <v>4</v>
      </c>
      <c r="V32" s="115">
        <v>3</v>
      </c>
      <c r="W32" s="115">
        <v>2</v>
      </c>
      <c r="X32" s="115">
        <v>2</v>
      </c>
      <c r="Y32" s="115">
        <v>0</v>
      </c>
      <c r="Z32" s="115">
        <v>0</v>
      </c>
      <c r="AA32" s="115">
        <v>2</v>
      </c>
      <c r="AB32" s="115">
        <v>1</v>
      </c>
      <c r="AC32" s="115">
        <v>4</v>
      </c>
      <c r="AD32" s="115">
        <v>4</v>
      </c>
      <c r="AE32" s="115">
        <v>4</v>
      </c>
      <c r="AF32" s="115">
        <v>4</v>
      </c>
      <c r="AG32" s="115">
        <v>4</v>
      </c>
    </row>
    <row r="33" spans="1:33" s="283" customFormat="1" ht="18" customHeight="1">
      <c r="A33" s="280" t="s">
        <v>92</v>
      </c>
      <c r="B33" s="226">
        <v>25</v>
      </c>
      <c r="C33" s="379">
        <f>SUM(C34:D36)</f>
        <v>5</v>
      </c>
      <c r="D33" s="380"/>
      <c r="E33" s="379">
        <f t="shared" ref="E33" si="18">SUM(E34:F36)</f>
        <v>5</v>
      </c>
      <c r="F33" s="380"/>
      <c r="G33" s="379">
        <f t="shared" ref="G33" si="19">SUM(G34:H36)</f>
        <v>5</v>
      </c>
      <c r="H33" s="380"/>
      <c r="I33" s="252">
        <f t="shared" ref="I33" si="20">SUM(I34:I36)</f>
        <v>0</v>
      </c>
      <c r="J33" s="252">
        <f t="shared" ref="J33" si="21">SUM(J34:J36)</f>
        <v>4</v>
      </c>
      <c r="K33" s="252">
        <f t="shared" ref="K33:AG33" si="22">SUM(K34:K36)</f>
        <v>3</v>
      </c>
      <c r="L33" s="252">
        <f t="shared" si="22"/>
        <v>5</v>
      </c>
      <c r="M33" s="252">
        <f t="shared" si="22"/>
        <v>5</v>
      </c>
      <c r="N33" s="252">
        <f t="shared" si="22"/>
        <v>0</v>
      </c>
      <c r="O33" s="252">
        <f t="shared" si="22"/>
        <v>0</v>
      </c>
      <c r="P33" s="252">
        <f t="shared" si="22"/>
        <v>5</v>
      </c>
      <c r="Q33" s="252">
        <f t="shared" si="22"/>
        <v>5</v>
      </c>
      <c r="R33" s="252">
        <f t="shared" si="22"/>
        <v>0</v>
      </c>
      <c r="S33" s="252">
        <f t="shared" si="22"/>
        <v>0</v>
      </c>
      <c r="T33" s="252">
        <f t="shared" si="22"/>
        <v>0</v>
      </c>
      <c r="U33" s="252">
        <f t="shared" si="22"/>
        <v>5</v>
      </c>
      <c r="V33" s="252">
        <f t="shared" si="22"/>
        <v>4</v>
      </c>
      <c r="W33" s="252">
        <f t="shared" si="22"/>
        <v>5</v>
      </c>
      <c r="X33" s="252">
        <f t="shared" si="22"/>
        <v>4</v>
      </c>
      <c r="Y33" s="252">
        <f t="shared" si="22"/>
        <v>0</v>
      </c>
      <c r="Z33" s="252">
        <f t="shared" si="22"/>
        <v>0</v>
      </c>
      <c r="AA33" s="252">
        <f t="shared" si="22"/>
        <v>1</v>
      </c>
      <c r="AB33" s="252">
        <f t="shared" si="22"/>
        <v>1</v>
      </c>
      <c r="AC33" s="252">
        <f t="shared" si="22"/>
        <v>4</v>
      </c>
      <c r="AD33" s="252">
        <f t="shared" si="22"/>
        <v>2</v>
      </c>
      <c r="AE33" s="252">
        <f t="shared" si="22"/>
        <v>5</v>
      </c>
      <c r="AF33" s="252">
        <f t="shared" si="22"/>
        <v>5</v>
      </c>
      <c r="AG33" s="252">
        <f t="shared" si="22"/>
        <v>5</v>
      </c>
    </row>
    <row r="34" spans="1:33" ht="18" customHeight="1">
      <c r="A34" s="177" t="s">
        <v>93</v>
      </c>
      <c r="B34" s="115">
        <v>26</v>
      </c>
      <c r="C34" s="379">
        <v>2</v>
      </c>
      <c r="D34" s="380"/>
      <c r="E34" s="381">
        <v>2</v>
      </c>
      <c r="F34" s="382"/>
      <c r="G34" s="381">
        <v>2</v>
      </c>
      <c r="H34" s="382"/>
      <c r="I34" s="250"/>
      <c r="J34" s="251">
        <v>2</v>
      </c>
      <c r="K34" s="251">
        <v>1</v>
      </c>
      <c r="L34" s="251">
        <v>2</v>
      </c>
      <c r="M34" s="115">
        <v>2</v>
      </c>
      <c r="N34" s="115"/>
      <c r="O34" s="115"/>
      <c r="P34" s="115">
        <v>2</v>
      </c>
      <c r="Q34" s="115">
        <v>2</v>
      </c>
      <c r="R34" s="115"/>
      <c r="S34" s="115"/>
      <c r="T34" s="115"/>
      <c r="U34" s="115">
        <v>2</v>
      </c>
      <c r="V34" s="115">
        <v>2</v>
      </c>
      <c r="W34" s="115">
        <v>2</v>
      </c>
      <c r="X34" s="115">
        <v>2</v>
      </c>
      <c r="Y34" s="115"/>
      <c r="Z34" s="115"/>
      <c r="AA34" s="115"/>
      <c r="AB34" s="115"/>
      <c r="AC34" s="115">
        <v>2</v>
      </c>
      <c r="AD34" s="115">
        <v>1</v>
      </c>
      <c r="AE34" s="115">
        <v>2</v>
      </c>
      <c r="AF34" s="115">
        <v>2</v>
      </c>
      <c r="AG34" s="115">
        <v>2</v>
      </c>
    </row>
    <row r="35" spans="1:33" ht="18" customHeight="1">
      <c r="A35" s="177" t="s">
        <v>94</v>
      </c>
      <c r="B35" s="115">
        <v>27</v>
      </c>
      <c r="C35" s="379">
        <v>1</v>
      </c>
      <c r="D35" s="380"/>
      <c r="E35" s="381">
        <v>1</v>
      </c>
      <c r="F35" s="382"/>
      <c r="G35" s="381">
        <v>1</v>
      </c>
      <c r="H35" s="382"/>
      <c r="I35" s="250"/>
      <c r="J35" s="251">
        <v>1</v>
      </c>
      <c r="K35" s="251">
        <v>1</v>
      </c>
      <c r="L35" s="251">
        <v>1</v>
      </c>
      <c r="M35" s="115">
        <v>1</v>
      </c>
      <c r="N35" s="115"/>
      <c r="O35" s="115"/>
      <c r="P35" s="115">
        <v>1</v>
      </c>
      <c r="Q35" s="115">
        <v>1</v>
      </c>
      <c r="R35" s="115"/>
      <c r="S35" s="115"/>
      <c r="T35" s="115"/>
      <c r="U35" s="115">
        <v>1</v>
      </c>
      <c r="V35" s="115">
        <v>1</v>
      </c>
      <c r="W35" s="115">
        <v>1</v>
      </c>
      <c r="X35" s="115">
        <v>1</v>
      </c>
      <c r="Y35" s="115"/>
      <c r="Z35" s="115"/>
      <c r="AA35" s="115"/>
      <c r="AB35" s="115"/>
      <c r="AC35" s="115">
        <v>1</v>
      </c>
      <c r="AD35" s="115">
        <v>0</v>
      </c>
      <c r="AE35" s="115">
        <v>1</v>
      </c>
      <c r="AF35" s="115">
        <v>1</v>
      </c>
      <c r="AG35" s="115">
        <v>1</v>
      </c>
    </row>
    <row r="36" spans="1:33" ht="18" customHeight="1">
      <c r="A36" s="177" t="s">
        <v>95</v>
      </c>
      <c r="B36" s="115">
        <v>28</v>
      </c>
      <c r="C36" s="379">
        <v>2</v>
      </c>
      <c r="D36" s="380"/>
      <c r="E36" s="381">
        <v>2</v>
      </c>
      <c r="F36" s="382"/>
      <c r="G36" s="381">
        <v>2</v>
      </c>
      <c r="H36" s="382"/>
      <c r="I36" s="250"/>
      <c r="J36" s="251">
        <v>1</v>
      </c>
      <c r="K36" s="251">
        <v>1</v>
      </c>
      <c r="L36" s="251">
        <v>2</v>
      </c>
      <c r="M36" s="115">
        <v>2</v>
      </c>
      <c r="N36" s="115"/>
      <c r="O36" s="115"/>
      <c r="P36" s="115">
        <v>2</v>
      </c>
      <c r="Q36" s="115">
        <v>2</v>
      </c>
      <c r="R36" s="115"/>
      <c r="S36" s="115"/>
      <c r="T36" s="115"/>
      <c r="U36" s="115">
        <v>2</v>
      </c>
      <c r="V36" s="115">
        <v>1</v>
      </c>
      <c r="W36" s="115">
        <v>2</v>
      </c>
      <c r="X36" s="115">
        <v>1</v>
      </c>
      <c r="Y36" s="115"/>
      <c r="Z36" s="115"/>
      <c r="AA36" s="115">
        <v>1</v>
      </c>
      <c r="AB36" s="115">
        <v>1</v>
      </c>
      <c r="AC36" s="115">
        <v>1</v>
      </c>
      <c r="AD36" s="115">
        <v>1</v>
      </c>
      <c r="AE36" s="115">
        <v>2</v>
      </c>
      <c r="AF36" s="115">
        <v>2</v>
      </c>
      <c r="AG36" s="115">
        <v>2</v>
      </c>
    </row>
    <row r="37" spans="1:33" s="283" customFormat="1" ht="18" customHeight="1">
      <c r="A37" s="280" t="s">
        <v>96</v>
      </c>
      <c r="B37" s="226">
        <v>29</v>
      </c>
      <c r="C37" s="379">
        <f>SUM(C38:D46)</f>
        <v>36</v>
      </c>
      <c r="D37" s="380"/>
      <c r="E37" s="379">
        <f t="shared" ref="E37" si="23">SUM(E38:F46)</f>
        <v>28</v>
      </c>
      <c r="F37" s="380"/>
      <c r="G37" s="379">
        <f t="shared" ref="G37" si="24">SUM(G38:H46)</f>
        <v>36</v>
      </c>
      <c r="H37" s="380"/>
      <c r="I37" s="252">
        <f t="shared" ref="I37" si="25">SUM(I38:I46)</f>
        <v>10</v>
      </c>
      <c r="J37" s="252">
        <f t="shared" ref="J37" si="26">SUM(J38:J46)</f>
        <v>23</v>
      </c>
      <c r="K37" s="252">
        <f t="shared" ref="K37:AG37" si="27">SUM(K38:K46)</f>
        <v>12</v>
      </c>
      <c r="L37" s="252">
        <f t="shared" si="27"/>
        <v>36</v>
      </c>
      <c r="M37" s="252">
        <f t="shared" si="27"/>
        <v>36</v>
      </c>
      <c r="N37" s="252">
        <f t="shared" si="27"/>
        <v>1</v>
      </c>
      <c r="O37" s="252">
        <f t="shared" si="27"/>
        <v>0</v>
      </c>
      <c r="P37" s="252">
        <f t="shared" si="27"/>
        <v>36</v>
      </c>
      <c r="Q37" s="252">
        <f t="shared" si="27"/>
        <v>33</v>
      </c>
      <c r="R37" s="252">
        <f t="shared" si="27"/>
        <v>1</v>
      </c>
      <c r="S37" s="252">
        <f t="shared" si="27"/>
        <v>2</v>
      </c>
      <c r="T37" s="252">
        <f t="shared" si="27"/>
        <v>1</v>
      </c>
      <c r="U37" s="252">
        <f t="shared" si="27"/>
        <v>36</v>
      </c>
      <c r="V37" s="252">
        <f t="shared" si="27"/>
        <v>34</v>
      </c>
      <c r="W37" s="252">
        <f t="shared" si="27"/>
        <v>36</v>
      </c>
      <c r="X37" s="252">
        <f t="shared" si="27"/>
        <v>34</v>
      </c>
      <c r="Y37" s="252">
        <f t="shared" si="27"/>
        <v>2</v>
      </c>
      <c r="Z37" s="252">
        <f t="shared" si="27"/>
        <v>0</v>
      </c>
      <c r="AA37" s="252">
        <f t="shared" si="27"/>
        <v>1</v>
      </c>
      <c r="AB37" s="252">
        <f t="shared" si="27"/>
        <v>1</v>
      </c>
      <c r="AC37" s="252">
        <f t="shared" si="27"/>
        <v>36</v>
      </c>
      <c r="AD37" s="252">
        <f t="shared" si="27"/>
        <v>31</v>
      </c>
      <c r="AE37" s="252">
        <f t="shared" si="27"/>
        <v>35</v>
      </c>
      <c r="AF37" s="252">
        <f t="shared" si="27"/>
        <v>34</v>
      </c>
      <c r="AG37" s="252">
        <f t="shared" si="27"/>
        <v>36</v>
      </c>
    </row>
    <row r="38" spans="1:33" ht="18" customHeight="1">
      <c r="A38" s="185" t="s">
        <v>97</v>
      </c>
      <c r="B38" s="115">
        <v>30</v>
      </c>
      <c r="C38" s="379">
        <v>1</v>
      </c>
      <c r="D38" s="380"/>
      <c r="E38" s="381"/>
      <c r="F38" s="382"/>
      <c r="G38" s="381">
        <v>1</v>
      </c>
      <c r="H38" s="382"/>
      <c r="I38" s="250"/>
      <c r="J38" s="251"/>
      <c r="K38" s="251">
        <v>1</v>
      </c>
      <c r="L38" s="251">
        <v>1</v>
      </c>
      <c r="M38" s="115">
        <v>1</v>
      </c>
      <c r="N38" s="115"/>
      <c r="O38" s="115"/>
      <c r="P38" s="115">
        <v>1</v>
      </c>
      <c r="Q38" s="115">
        <v>1</v>
      </c>
      <c r="R38" s="115"/>
      <c r="S38" s="115"/>
      <c r="T38" s="115"/>
      <c r="U38" s="115">
        <v>1</v>
      </c>
      <c r="V38" s="115">
        <v>1</v>
      </c>
      <c r="W38" s="115">
        <v>1</v>
      </c>
      <c r="X38" s="115">
        <v>1</v>
      </c>
      <c r="Y38" s="115">
        <v>0</v>
      </c>
      <c r="Z38" s="115">
        <v>0</v>
      </c>
      <c r="AA38" s="115"/>
      <c r="AB38" s="115"/>
      <c r="AC38" s="115">
        <v>1</v>
      </c>
      <c r="AD38" s="115">
        <v>1</v>
      </c>
      <c r="AE38" s="115">
        <v>1</v>
      </c>
      <c r="AF38" s="115">
        <v>1</v>
      </c>
      <c r="AG38" s="115">
        <v>1</v>
      </c>
    </row>
    <row r="39" spans="1:33" ht="18" customHeight="1">
      <c r="A39" s="185" t="s">
        <v>98</v>
      </c>
      <c r="B39" s="115">
        <v>31</v>
      </c>
      <c r="C39" s="381">
        <v>0</v>
      </c>
      <c r="D39" s="382"/>
      <c r="E39" s="381"/>
      <c r="F39" s="382"/>
      <c r="G39" s="381"/>
      <c r="H39" s="382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</row>
    <row r="40" spans="1:33" ht="18" customHeight="1">
      <c r="A40" s="185" t="s">
        <v>99</v>
      </c>
      <c r="B40" s="115">
        <v>32</v>
      </c>
      <c r="C40" s="379">
        <v>6</v>
      </c>
      <c r="D40" s="380"/>
      <c r="E40" s="381">
        <v>4</v>
      </c>
      <c r="F40" s="382"/>
      <c r="G40" s="381">
        <v>6</v>
      </c>
      <c r="H40" s="382"/>
      <c r="I40" s="250"/>
      <c r="J40" s="251">
        <v>4</v>
      </c>
      <c r="K40" s="251">
        <v>1</v>
      </c>
      <c r="L40" s="251">
        <v>6</v>
      </c>
      <c r="M40" s="115">
        <v>6</v>
      </c>
      <c r="N40" s="115"/>
      <c r="O40" s="115"/>
      <c r="P40" s="115">
        <v>6</v>
      </c>
      <c r="Q40" s="115">
        <v>6</v>
      </c>
      <c r="R40" s="115"/>
      <c r="S40" s="115"/>
      <c r="T40" s="115"/>
      <c r="U40" s="115">
        <v>6</v>
      </c>
      <c r="V40" s="115">
        <v>6</v>
      </c>
      <c r="W40" s="115">
        <v>6</v>
      </c>
      <c r="X40" s="115">
        <v>6</v>
      </c>
      <c r="Y40" s="115"/>
      <c r="Z40" s="115"/>
      <c r="AA40" s="115"/>
      <c r="AB40" s="115"/>
      <c r="AC40" s="115">
        <v>6</v>
      </c>
      <c r="AD40" s="115">
        <v>5</v>
      </c>
      <c r="AE40" s="115">
        <v>6</v>
      </c>
      <c r="AF40" s="115">
        <v>6</v>
      </c>
      <c r="AG40" s="115">
        <v>6</v>
      </c>
    </row>
    <row r="41" spans="1:33" ht="18" customHeight="1">
      <c r="A41" s="185" t="s">
        <v>100</v>
      </c>
      <c r="B41" s="115">
        <v>33</v>
      </c>
      <c r="C41" s="379">
        <v>8</v>
      </c>
      <c r="D41" s="380"/>
      <c r="E41" s="381">
        <v>6</v>
      </c>
      <c r="F41" s="382"/>
      <c r="G41" s="381">
        <v>8</v>
      </c>
      <c r="H41" s="382"/>
      <c r="I41" s="250">
        <v>5</v>
      </c>
      <c r="J41" s="251">
        <v>4</v>
      </c>
      <c r="K41" s="251">
        <v>3</v>
      </c>
      <c r="L41" s="251">
        <v>8</v>
      </c>
      <c r="M41" s="115">
        <v>8</v>
      </c>
      <c r="N41" s="115">
        <v>1</v>
      </c>
      <c r="O41" s="115"/>
      <c r="P41" s="115">
        <v>8</v>
      </c>
      <c r="Q41" s="115">
        <v>7</v>
      </c>
      <c r="R41" s="115">
        <v>1</v>
      </c>
      <c r="S41" s="115"/>
      <c r="T41" s="115">
        <v>1</v>
      </c>
      <c r="U41" s="115">
        <v>8</v>
      </c>
      <c r="V41" s="115">
        <v>7</v>
      </c>
      <c r="W41" s="115">
        <v>8</v>
      </c>
      <c r="X41" s="115">
        <v>7</v>
      </c>
      <c r="Y41" s="115">
        <v>1</v>
      </c>
      <c r="Z41" s="115">
        <v>0</v>
      </c>
      <c r="AA41" s="115"/>
      <c r="AB41" s="115"/>
      <c r="AC41" s="115">
        <v>8</v>
      </c>
      <c r="AD41" s="115">
        <v>5</v>
      </c>
      <c r="AE41" s="115">
        <v>8</v>
      </c>
      <c r="AF41" s="115">
        <v>8</v>
      </c>
      <c r="AG41" s="115">
        <v>8</v>
      </c>
    </row>
    <row r="42" spans="1:33" ht="18" customHeight="1">
      <c r="A42" s="185" t="s">
        <v>101</v>
      </c>
      <c r="B42" s="115">
        <v>34</v>
      </c>
      <c r="C42" s="379">
        <v>1</v>
      </c>
      <c r="D42" s="380"/>
      <c r="E42" s="381">
        <v>1</v>
      </c>
      <c r="F42" s="382"/>
      <c r="G42" s="381">
        <v>1</v>
      </c>
      <c r="H42" s="382"/>
      <c r="I42" s="250"/>
      <c r="J42" s="251">
        <v>1</v>
      </c>
      <c r="K42" s="251"/>
      <c r="L42" s="251">
        <v>1</v>
      </c>
      <c r="M42" s="115">
        <v>1</v>
      </c>
      <c r="N42" s="115"/>
      <c r="O42" s="115"/>
      <c r="P42" s="115">
        <v>1</v>
      </c>
      <c r="Q42" s="115">
        <v>1</v>
      </c>
      <c r="R42" s="115"/>
      <c r="S42" s="115"/>
      <c r="T42" s="115"/>
      <c r="U42" s="115">
        <v>1</v>
      </c>
      <c r="V42" s="115">
        <v>1</v>
      </c>
      <c r="W42" s="115">
        <v>1</v>
      </c>
      <c r="X42" s="115">
        <v>1</v>
      </c>
      <c r="Y42" s="115"/>
      <c r="Z42" s="115"/>
      <c r="AA42" s="115"/>
      <c r="AB42" s="115"/>
      <c r="AC42" s="115">
        <v>1</v>
      </c>
      <c r="AD42" s="115">
        <v>1</v>
      </c>
      <c r="AE42" s="115">
        <v>1</v>
      </c>
      <c r="AF42" s="115">
        <v>1</v>
      </c>
      <c r="AG42" s="115">
        <v>1</v>
      </c>
    </row>
    <row r="43" spans="1:33" ht="18" customHeight="1">
      <c r="A43" s="185" t="s">
        <v>102</v>
      </c>
      <c r="B43" s="115">
        <v>35</v>
      </c>
      <c r="C43" s="379">
        <v>3</v>
      </c>
      <c r="D43" s="380"/>
      <c r="E43" s="381">
        <v>3</v>
      </c>
      <c r="F43" s="382"/>
      <c r="G43" s="381">
        <v>3</v>
      </c>
      <c r="H43" s="382"/>
      <c r="I43" s="250">
        <v>1</v>
      </c>
      <c r="J43" s="251">
        <v>1</v>
      </c>
      <c r="K43" s="251">
        <v>1</v>
      </c>
      <c r="L43" s="251">
        <v>3</v>
      </c>
      <c r="M43" s="115">
        <v>3</v>
      </c>
      <c r="N43" s="115"/>
      <c r="O43" s="115"/>
      <c r="P43" s="115">
        <v>3</v>
      </c>
      <c r="Q43" s="115">
        <v>3</v>
      </c>
      <c r="R43" s="115"/>
      <c r="S43" s="115"/>
      <c r="T43" s="115"/>
      <c r="U43" s="115">
        <v>3</v>
      </c>
      <c r="V43" s="115">
        <v>3</v>
      </c>
      <c r="W43" s="115">
        <v>3</v>
      </c>
      <c r="X43" s="115">
        <v>3</v>
      </c>
      <c r="Y43" s="115"/>
      <c r="Z43" s="115"/>
      <c r="AA43" s="115">
        <v>1</v>
      </c>
      <c r="AB43" s="115">
        <v>1</v>
      </c>
      <c r="AC43" s="115">
        <v>3</v>
      </c>
      <c r="AD43" s="115">
        <v>3</v>
      </c>
      <c r="AE43" s="115">
        <v>3</v>
      </c>
      <c r="AF43" s="115">
        <v>3</v>
      </c>
      <c r="AG43" s="115">
        <v>3</v>
      </c>
    </row>
    <row r="44" spans="1:33" ht="18" customHeight="1">
      <c r="A44" s="185" t="s">
        <v>103</v>
      </c>
      <c r="B44" s="115">
        <v>36</v>
      </c>
      <c r="C44" s="379">
        <v>9</v>
      </c>
      <c r="D44" s="380"/>
      <c r="E44" s="381">
        <v>6</v>
      </c>
      <c r="F44" s="382"/>
      <c r="G44" s="381">
        <v>9</v>
      </c>
      <c r="H44" s="382"/>
      <c r="I44" s="250">
        <v>2</v>
      </c>
      <c r="J44" s="251">
        <v>5</v>
      </c>
      <c r="K44" s="251">
        <v>4</v>
      </c>
      <c r="L44" s="251">
        <v>9</v>
      </c>
      <c r="M44" s="115">
        <v>9</v>
      </c>
      <c r="N44" s="115"/>
      <c r="O44" s="115"/>
      <c r="P44" s="115">
        <v>9</v>
      </c>
      <c r="Q44" s="115">
        <v>9</v>
      </c>
      <c r="R44" s="115"/>
      <c r="S44" s="115"/>
      <c r="T44" s="115"/>
      <c r="U44" s="115">
        <v>9</v>
      </c>
      <c r="V44" s="115">
        <v>9</v>
      </c>
      <c r="W44" s="115">
        <v>9</v>
      </c>
      <c r="X44" s="115">
        <v>9</v>
      </c>
      <c r="Y44" s="115"/>
      <c r="Z44" s="115"/>
      <c r="AA44" s="115"/>
      <c r="AB44" s="115"/>
      <c r="AC44" s="115">
        <v>9</v>
      </c>
      <c r="AD44" s="115">
        <v>9</v>
      </c>
      <c r="AE44" s="115">
        <v>8</v>
      </c>
      <c r="AF44" s="115">
        <v>8</v>
      </c>
      <c r="AG44" s="115">
        <v>9</v>
      </c>
    </row>
    <row r="45" spans="1:33" ht="18" customHeight="1">
      <c r="A45" s="185" t="s">
        <v>104</v>
      </c>
      <c r="B45" s="115">
        <v>37</v>
      </c>
      <c r="C45" s="379">
        <v>2</v>
      </c>
      <c r="D45" s="380"/>
      <c r="E45" s="381">
        <v>2</v>
      </c>
      <c r="F45" s="382"/>
      <c r="G45" s="381">
        <v>2</v>
      </c>
      <c r="H45" s="382"/>
      <c r="I45" s="250"/>
      <c r="J45" s="251">
        <v>2</v>
      </c>
      <c r="K45" s="251"/>
      <c r="L45" s="251">
        <v>2</v>
      </c>
      <c r="M45" s="115">
        <v>2</v>
      </c>
      <c r="N45" s="115"/>
      <c r="O45" s="115"/>
      <c r="P45" s="115">
        <v>2</v>
      </c>
      <c r="Q45" s="115">
        <v>1</v>
      </c>
      <c r="R45" s="115"/>
      <c r="S45" s="115">
        <v>1</v>
      </c>
      <c r="T45" s="115"/>
      <c r="U45" s="115">
        <v>2</v>
      </c>
      <c r="V45" s="115">
        <v>1</v>
      </c>
      <c r="W45" s="115">
        <v>2</v>
      </c>
      <c r="X45" s="115">
        <v>1</v>
      </c>
      <c r="Y45" s="115"/>
      <c r="Z45" s="115"/>
      <c r="AA45" s="115"/>
      <c r="AB45" s="115"/>
      <c r="AC45" s="115">
        <v>2</v>
      </c>
      <c r="AD45" s="115">
        <v>1</v>
      </c>
      <c r="AE45" s="115">
        <v>2</v>
      </c>
      <c r="AF45" s="115">
        <v>2</v>
      </c>
      <c r="AG45" s="115">
        <v>2</v>
      </c>
    </row>
    <row r="46" spans="1:33" ht="18" customHeight="1">
      <c r="A46" s="185" t="s">
        <v>105</v>
      </c>
      <c r="B46" s="115">
        <v>38</v>
      </c>
      <c r="C46" s="379">
        <v>6</v>
      </c>
      <c r="D46" s="380"/>
      <c r="E46" s="381">
        <v>6</v>
      </c>
      <c r="F46" s="382"/>
      <c r="G46" s="381">
        <v>6</v>
      </c>
      <c r="H46" s="382"/>
      <c r="I46" s="250">
        <v>2</v>
      </c>
      <c r="J46" s="251">
        <v>6</v>
      </c>
      <c r="K46" s="251">
        <v>2</v>
      </c>
      <c r="L46" s="251">
        <v>6</v>
      </c>
      <c r="M46" s="115">
        <v>6</v>
      </c>
      <c r="N46" s="115"/>
      <c r="O46" s="115"/>
      <c r="P46" s="115">
        <v>6</v>
      </c>
      <c r="Q46" s="115">
        <v>5</v>
      </c>
      <c r="R46" s="115"/>
      <c r="S46" s="115">
        <v>1</v>
      </c>
      <c r="T46" s="115"/>
      <c r="U46" s="115">
        <v>6</v>
      </c>
      <c r="V46" s="115">
        <v>6</v>
      </c>
      <c r="W46" s="115">
        <v>6</v>
      </c>
      <c r="X46" s="115">
        <v>6</v>
      </c>
      <c r="Y46" s="115">
        <v>1</v>
      </c>
      <c r="Z46" s="115">
        <v>0</v>
      </c>
      <c r="AA46" s="115"/>
      <c r="AB46" s="115"/>
      <c r="AC46" s="115">
        <v>6</v>
      </c>
      <c r="AD46" s="115">
        <v>6</v>
      </c>
      <c r="AE46" s="115">
        <v>6</v>
      </c>
      <c r="AF46" s="115">
        <v>5</v>
      </c>
      <c r="AG46" s="115">
        <v>6</v>
      </c>
    </row>
  </sheetData>
  <mergeCells count="150">
    <mergeCell ref="A1:AG1"/>
    <mergeCell ref="A2:AF2"/>
    <mergeCell ref="C4:D7"/>
    <mergeCell ref="E4:AG4"/>
    <mergeCell ref="E5:F7"/>
    <mergeCell ref="M5:O5"/>
    <mergeCell ref="P5:P7"/>
    <mergeCell ref="Q5:T5"/>
    <mergeCell ref="U5:U7"/>
    <mergeCell ref="A4:A7"/>
    <mergeCell ref="B4:B7"/>
    <mergeCell ref="AG5:AG7"/>
    <mergeCell ref="V6:V7"/>
    <mergeCell ref="M6:M7"/>
    <mergeCell ref="O6:O7"/>
    <mergeCell ref="C8:D8"/>
    <mergeCell ref="E8:F8"/>
    <mergeCell ref="C10:D10"/>
    <mergeCell ref="C11:D11"/>
    <mergeCell ref="C12:D12"/>
    <mergeCell ref="E10:F10"/>
    <mergeCell ref="E11:F11"/>
    <mergeCell ref="V5:AB5"/>
    <mergeCell ref="AC5:AC7"/>
    <mergeCell ref="Q6:Q7"/>
    <mergeCell ref="S6:S7"/>
    <mergeCell ref="AF6:AF7"/>
    <mergeCell ref="AE5:AE7"/>
    <mergeCell ref="W6:W7"/>
    <mergeCell ref="G5:H7"/>
    <mergeCell ref="E12:F12"/>
    <mergeCell ref="L5:L7"/>
    <mergeCell ref="K5:K7"/>
    <mergeCell ref="J5:J7"/>
    <mergeCell ref="I5:I7"/>
    <mergeCell ref="T6:T7"/>
    <mergeCell ref="G8:H8"/>
    <mergeCell ref="G9:H9"/>
    <mergeCell ref="G10:H10"/>
    <mergeCell ref="G11:H11"/>
    <mergeCell ref="G12:H12"/>
    <mergeCell ref="R6:R7"/>
    <mergeCell ref="N6:N7"/>
    <mergeCell ref="Y6:Y7"/>
    <mergeCell ref="AA6:AA7"/>
    <mergeCell ref="AD6:AD7"/>
    <mergeCell ref="C9:D9"/>
    <mergeCell ref="E9:F9"/>
    <mergeCell ref="E22:F2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17:F17"/>
    <mergeCell ref="E18:F18"/>
    <mergeCell ref="E19:F19"/>
    <mergeCell ref="E20:F20"/>
    <mergeCell ref="E21:F21"/>
    <mergeCell ref="E13:F13"/>
    <mergeCell ref="E14:F14"/>
    <mergeCell ref="E15:F15"/>
    <mergeCell ref="E16:F16"/>
    <mergeCell ref="E46:F46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23:F23"/>
    <mergeCell ref="E24:F24"/>
    <mergeCell ref="E25:F25"/>
    <mergeCell ref="E26:F26"/>
    <mergeCell ref="G33:H33"/>
    <mergeCell ref="G34:H34"/>
    <mergeCell ref="G35:H35"/>
    <mergeCell ref="G36:H36"/>
    <mergeCell ref="G37:H37"/>
    <mergeCell ref="G25:H25"/>
    <mergeCell ref="G26:H26"/>
    <mergeCell ref="G27:H27"/>
    <mergeCell ref="E42:F42"/>
    <mergeCell ref="E43:F43"/>
    <mergeCell ref="E44:F44"/>
    <mergeCell ref="E45:F45"/>
    <mergeCell ref="E27:F27"/>
    <mergeCell ref="E28:F28"/>
    <mergeCell ref="E29:F29"/>
    <mergeCell ref="E30:F30"/>
    <mergeCell ref="E31:F31"/>
    <mergeCell ref="G43:H43"/>
    <mergeCell ref="G21:H21"/>
    <mergeCell ref="G22:H22"/>
    <mergeCell ref="G13:H13"/>
    <mergeCell ref="G14:H14"/>
    <mergeCell ref="G15:H15"/>
    <mergeCell ref="G16:H16"/>
    <mergeCell ref="G17:H17"/>
    <mergeCell ref="G18:H18"/>
    <mergeCell ref="G19:H19"/>
    <mergeCell ref="G20:H20"/>
    <mergeCell ref="G44:H44"/>
    <mergeCell ref="G45:H45"/>
    <mergeCell ref="G46:H46"/>
    <mergeCell ref="G39:H39"/>
    <mergeCell ref="G40:H40"/>
    <mergeCell ref="G41:H41"/>
    <mergeCell ref="G42:H4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G38:H38"/>
    <mergeCell ref="G28:H28"/>
    <mergeCell ref="G29:H29"/>
    <mergeCell ref="G30:H30"/>
    <mergeCell ref="G31:H31"/>
    <mergeCell ref="G32:H32"/>
    <mergeCell ref="G23:H23"/>
    <mergeCell ref="G24:H24"/>
    <mergeCell ref="C41:D41"/>
    <mergeCell ref="C42:D42"/>
    <mergeCell ref="C43:D43"/>
    <mergeCell ref="C44:D44"/>
    <mergeCell ref="C45:D45"/>
    <mergeCell ref="C46:D46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K53"/>
  <sheetViews>
    <sheetView view="pageBreakPreview" topLeftCell="A25" zoomScale="85" zoomScaleNormal="100" zoomScaleSheetLayoutView="85" workbookViewId="0">
      <selection activeCell="F52" sqref="F52"/>
    </sheetView>
  </sheetViews>
  <sheetFormatPr defaultColWidth="8.85546875" defaultRowHeight="14.25"/>
  <cols>
    <col min="1" max="1" width="16.42578125" style="102" customWidth="1"/>
    <col min="2" max="2" width="0.85546875" style="102" customWidth="1"/>
    <col min="3" max="3" width="3.85546875" style="102" customWidth="1"/>
    <col min="4" max="5" width="2.7109375" style="102" customWidth="1"/>
    <col min="6" max="7" width="3.140625" style="102" customWidth="1"/>
    <col min="8" max="9" width="3" style="102" customWidth="1"/>
    <col min="10" max="25" width="5.5703125" style="102" customWidth="1"/>
    <col min="26" max="26" width="7.5703125" style="102" customWidth="1"/>
    <col min="27" max="33" width="5.5703125" style="102" customWidth="1"/>
    <col min="34" max="16384" width="8.85546875" style="102"/>
  </cols>
  <sheetData>
    <row r="1" spans="1:37" s="111" customFormat="1" ht="18" customHeight="1">
      <c r="A1" s="356" t="s">
        <v>215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</row>
    <row r="2" spans="1:37" s="103" customFormat="1" ht="19.5" customHeight="1">
      <c r="A2" s="356" t="s">
        <v>695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111"/>
      <c r="AI2" s="111"/>
      <c r="AJ2" s="111"/>
      <c r="AK2" s="111"/>
    </row>
    <row r="3" spans="1:37" s="105" customFormat="1" ht="18" customHeight="1">
      <c r="A3" s="438" t="s">
        <v>182</v>
      </c>
      <c r="B3" s="438"/>
      <c r="C3" s="438"/>
      <c r="D3" s="87"/>
      <c r="E3" s="87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30"/>
      <c r="Y3" s="30"/>
      <c r="Z3" s="30"/>
      <c r="AA3" s="30"/>
      <c r="AB3" s="30"/>
      <c r="AC3" s="87"/>
      <c r="AD3" s="87"/>
      <c r="AE3" s="87"/>
      <c r="AG3" s="86" t="s">
        <v>220</v>
      </c>
    </row>
    <row r="4" spans="1:37" s="106" customFormat="1" ht="21" customHeight="1">
      <c r="A4" s="357" t="s">
        <v>70</v>
      </c>
      <c r="B4" s="357"/>
      <c r="C4" s="357" t="s">
        <v>17</v>
      </c>
      <c r="D4" s="333"/>
      <c r="E4" s="445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9"/>
    </row>
    <row r="5" spans="1:37" s="106" customFormat="1" ht="19.5" customHeight="1">
      <c r="A5" s="357"/>
      <c r="B5" s="357"/>
      <c r="C5" s="357"/>
      <c r="D5" s="439" t="s">
        <v>143</v>
      </c>
      <c r="E5" s="440"/>
      <c r="F5" s="439" t="s">
        <v>175</v>
      </c>
      <c r="G5" s="440"/>
      <c r="H5" s="443" t="s">
        <v>177</v>
      </c>
      <c r="I5" s="444"/>
      <c r="J5" s="430" t="s">
        <v>176</v>
      </c>
      <c r="K5" s="428" t="s">
        <v>178</v>
      </c>
      <c r="L5" s="428" t="s">
        <v>179</v>
      </c>
      <c r="M5" s="398" t="s">
        <v>186</v>
      </c>
      <c r="N5" s="406"/>
      <c r="O5" s="406"/>
      <c r="P5" s="406"/>
      <c r="Q5" s="398" t="s">
        <v>187</v>
      </c>
      <c r="R5" s="427"/>
      <c r="S5" s="427"/>
      <c r="T5" s="427"/>
      <c r="U5" s="427"/>
      <c r="V5" s="398" t="s">
        <v>171</v>
      </c>
      <c r="W5" s="196"/>
      <c r="X5" s="196"/>
      <c r="Y5" s="196"/>
      <c r="Z5" s="196"/>
      <c r="AA5" s="196"/>
      <c r="AB5" s="196"/>
      <c r="AC5" s="196"/>
      <c r="AD5" s="398" t="s">
        <v>180</v>
      </c>
      <c r="AE5" s="196"/>
      <c r="AF5" s="398" t="s">
        <v>191</v>
      </c>
      <c r="AG5" s="197"/>
    </row>
    <row r="6" spans="1:37" s="106" customFormat="1" ht="19.5" customHeight="1">
      <c r="A6" s="357"/>
      <c r="B6" s="357"/>
      <c r="C6" s="357"/>
      <c r="D6" s="439"/>
      <c r="E6" s="440"/>
      <c r="F6" s="439"/>
      <c r="G6" s="440"/>
      <c r="H6" s="439"/>
      <c r="I6" s="440"/>
      <c r="J6" s="428"/>
      <c r="K6" s="428"/>
      <c r="L6" s="428"/>
      <c r="M6" s="385"/>
      <c r="N6" s="340" t="s">
        <v>184</v>
      </c>
      <c r="O6" s="340" t="s">
        <v>183</v>
      </c>
      <c r="P6" s="340" t="s">
        <v>190</v>
      </c>
      <c r="Q6" s="385"/>
      <c r="R6" s="385" t="s">
        <v>184</v>
      </c>
      <c r="S6" s="398" t="s">
        <v>169</v>
      </c>
      <c r="T6" s="340" t="s">
        <v>163</v>
      </c>
      <c r="U6" s="340" t="s">
        <v>170</v>
      </c>
      <c r="V6" s="398"/>
      <c r="W6" s="385" t="s">
        <v>156</v>
      </c>
      <c r="X6" s="398" t="s">
        <v>146</v>
      </c>
      <c r="Y6" s="193"/>
      <c r="Z6" s="388" t="s">
        <v>189</v>
      </c>
      <c r="AA6" s="194"/>
      <c r="AB6" s="398" t="s">
        <v>148</v>
      </c>
      <c r="AC6" s="193"/>
      <c r="AD6" s="398"/>
      <c r="AE6" s="388" t="s">
        <v>156</v>
      </c>
      <c r="AF6" s="398"/>
      <c r="AG6" s="340" t="s">
        <v>156</v>
      </c>
    </row>
    <row r="7" spans="1:37" s="106" customFormat="1" ht="111" customHeight="1">
      <c r="A7" s="357"/>
      <c r="B7" s="357"/>
      <c r="C7" s="357"/>
      <c r="D7" s="441"/>
      <c r="E7" s="442"/>
      <c r="F7" s="441"/>
      <c r="G7" s="442"/>
      <c r="H7" s="441"/>
      <c r="I7" s="442"/>
      <c r="J7" s="429"/>
      <c r="K7" s="429"/>
      <c r="L7" s="429"/>
      <c r="M7" s="341"/>
      <c r="N7" s="341"/>
      <c r="O7" s="341"/>
      <c r="P7" s="341"/>
      <c r="Q7" s="341"/>
      <c r="R7" s="341"/>
      <c r="S7" s="389"/>
      <c r="T7" s="341"/>
      <c r="U7" s="341"/>
      <c r="V7" s="389"/>
      <c r="W7" s="341"/>
      <c r="X7" s="389"/>
      <c r="Y7" s="195" t="s">
        <v>156</v>
      </c>
      <c r="Z7" s="389"/>
      <c r="AA7" s="195" t="s">
        <v>156</v>
      </c>
      <c r="AB7" s="389"/>
      <c r="AC7" s="195" t="s">
        <v>156</v>
      </c>
      <c r="AD7" s="389"/>
      <c r="AE7" s="389"/>
      <c r="AF7" s="389"/>
      <c r="AG7" s="341"/>
    </row>
    <row r="8" spans="1:37" s="106" customFormat="1" ht="18" customHeight="1">
      <c r="A8" s="381" t="s">
        <v>10</v>
      </c>
      <c r="B8" s="420"/>
      <c r="C8" s="119" t="s">
        <v>9</v>
      </c>
      <c r="D8" s="425">
        <v>1</v>
      </c>
      <c r="E8" s="426"/>
      <c r="F8" s="425">
        <v>2</v>
      </c>
      <c r="G8" s="426"/>
      <c r="H8" s="425">
        <v>3</v>
      </c>
      <c r="I8" s="426"/>
      <c r="J8" s="198">
        <v>4</v>
      </c>
      <c r="K8" s="199">
        <v>5</v>
      </c>
      <c r="L8" s="198">
        <v>6</v>
      </c>
      <c r="M8" s="199">
        <v>7</v>
      </c>
      <c r="N8" s="198">
        <v>8</v>
      </c>
      <c r="O8" s="198">
        <v>9</v>
      </c>
      <c r="P8" s="199">
        <v>10</v>
      </c>
      <c r="Q8" s="198">
        <v>11</v>
      </c>
      <c r="R8" s="199">
        <v>12</v>
      </c>
      <c r="S8" s="198">
        <v>13</v>
      </c>
      <c r="T8" s="199">
        <v>14</v>
      </c>
      <c r="U8" s="198">
        <v>15</v>
      </c>
      <c r="V8" s="199">
        <v>16</v>
      </c>
      <c r="W8" s="198">
        <v>17</v>
      </c>
      <c r="X8" s="199">
        <v>18</v>
      </c>
      <c r="Y8" s="198">
        <v>19</v>
      </c>
      <c r="Z8" s="198">
        <v>20</v>
      </c>
      <c r="AA8" s="198">
        <v>21</v>
      </c>
      <c r="AB8" s="199">
        <v>22</v>
      </c>
      <c r="AC8" s="198">
        <v>23</v>
      </c>
      <c r="AD8" s="199">
        <v>24</v>
      </c>
      <c r="AE8" s="198">
        <v>25</v>
      </c>
      <c r="AF8" s="199">
        <v>26</v>
      </c>
      <c r="AG8" s="198">
        <v>27</v>
      </c>
    </row>
    <row r="9" spans="1:37" s="90" customFormat="1" ht="18" customHeight="1">
      <c r="A9" s="421" t="s">
        <v>265</v>
      </c>
      <c r="B9" s="422"/>
      <c r="C9" s="267">
        <v>1</v>
      </c>
      <c r="D9" s="418">
        <f>+D12+D18+D25+D33+D37</f>
        <v>53</v>
      </c>
      <c r="E9" s="419"/>
      <c r="F9" s="418">
        <f t="shared" ref="F9" si="0">+F12+F18+F25+F33+F37</f>
        <v>45</v>
      </c>
      <c r="G9" s="419"/>
      <c r="H9" s="418">
        <f t="shared" ref="H9" si="1">+H12+H18+H25+H33+H37</f>
        <v>44</v>
      </c>
      <c r="I9" s="419"/>
      <c r="J9" s="307">
        <f>+J12+J18+J25+J33+J37</f>
        <v>38</v>
      </c>
      <c r="K9" s="307">
        <f t="shared" ref="K9:AG9" si="2">+K12+K18+K25+K33+K37</f>
        <v>34</v>
      </c>
      <c r="L9" s="307">
        <f t="shared" si="2"/>
        <v>42</v>
      </c>
      <c r="M9" s="307">
        <f t="shared" si="2"/>
        <v>50</v>
      </c>
      <c r="N9" s="307">
        <f t="shared" si="2"/>
        <v>50</v>
      </c>
      <c r="O9" s="307">
        <f t="shared" si="2"/>
        <v>0</v>
      </c>
      <c r="P9" s="307">
        <f t="shared" si="2"/>
        <v>0</v>
      </c>
      <c r="Q9" s="307">
        <f t="shared" si="2"/>
        <v>49</v>
      </c>
      <c r="R9" s="307">
        <f t="shared" si="2"/>
        <v>42</v>
      </c>
      <c r="S9" s="307">
        <f t="shared" si="2"/>
        <v>8</v>
      </c>
      <c r="T9" s="307">
        <f t="shared" si="2"/>
        <v>1</v>
      </c>
      <c r="U9" s="307">
        <f t="shared" si="2"/>
        <v>1</v>
      </c>
      <c r="V9" s="307">
        <f t="shared" si="2"/>
        <v>53</v>
      </c>
      <c r="W9" s="307">
        <f t="shared" si="2"/>
        <v>50</v>
      </c>
      <c r="X9" s="307">
        <f t="shared" si="2"/>
        <v>49</v>
      </c>
      <c r="Y9" s="307">
        <f t="shared" si="2"/>
        <v>48</v>
      </c>
      <c r="Z9" s="307">
        <f t="shared" si="2"/>
        <v>4</v>
      </c>
      <c r="AA9" s="307">
        <f t="shared" si="2"/>
        <v>4</v>
      </c>
      <c r="AB9" s="307">
        <f t="shared" si="2"/>
        <v>14</v>
      </c>
      <c r="AC9" s="307">
        <f t="shared" si="2"/>
        <v>11</v>
      </c>
      <c r="AD9" s="307">
        <f t="shared" si="2"/>
        <v>52</v>
      </c>
      <c r="AE9" s="307">
        <f t="shared" si="2"/>
        <v>42</v>
      </c>
      <c r="AF9" s="307">
        <f t="shared" si="2"/>
        <v>49</v>
      </c>
      <c r="AG9" s="307">
        <f t="shared" si="2"/>
        <v>39</v>
      </c>
    </row>
    <row r="10" spans="1:37" s="106" customFormat="1" ht="18" customHeight="1">
      <c r="A10" s="433" t="s">
        <v>266</v>
      </c>
      <c r="B10" s="434"/>
      <c r="C10" s="107">
        <v>2</v>
      </c>
      <c r="D10" s="381">
        <v>47</v>
      </c>
      <c r="E10" s="382"/>
      <c r="F10" s="409">
        <v>39</v>
      </c>
      <c r="G10" s="410"/>
      <c r="H10" s="409">
        <v>41</v>
      </c>
      <c r="I10" s="410"/>
      <c r="J10" s="213">
        <v>32</v>
      </c>
      <c r="K10" s="212">
        <v>30</v>
      </c>
      <c r="L10" s="212">
        <v>36</v>
      </c>
      <c r="M10" s="212">
        <v>44</v>
      </c>
      <c r="N10" s="212">
        <v>44</v>
      </c>
      <c r="O10" s="212">
        <v>0</v>
      </c>
      <c r="P10" s="212">
        <v>0</v>
      </c>
      <c r="Q10" s="212">
        <v>43</v>
      </c>
      <c r="R10" s="212">
        <v>37</v>
      </c>
      <c r="S10" s="212">
        <v>8</v>
      </c>
      <c r="T10" s="212">
        <v>1</v>
      </c>
      <c r="U10" s="212">
        <v>0</v>
      </c>
      <c r="V10" s="212">
        <v>47</v>
      </c>
      <c r="W10" s="212">
        <v>44</v>
      </c>
      <c r="X10" s="212">
        <v>43</v>
      </c>
      <c r="Y10" s="212">
        <v>42</v>
      </c>
      <c r="Z10" s="212">
        <v>4</v>
      </c>
      <c r="AA10" s="212">
        <v>4</v>
      </c>
      <c r="AB10" s="212">
        <v>13</v>
      </c>
      <c r="AC10" s="212">
        <v>10</v>
      </c>
      <c r="AD10" s="212">
        <v>46</v>
      </c>
      <c r="AE10" s="212">
        <v>37</v>
      </c>
      <c r="AF10" s="212">
        <v>43</v>
      </c>
      <c r="AG10" s="212">
        <v>34</v>
      </c>
    </row>
    <row r="11" spans="1:37" s="90" customFormat="1" ht="18" customHeight="1">
      <c r="A11" s="435" t="s">
        <v>267</v>
      </c>
      <c r="B11" s="436"/>
      <c r="C11" s="107">
        <v>3</v>
      </c>
      <c r="D11" s="381">
        <v>6</v>
      </c>
      <c r="E11" s="382"/>
      <c r="F11" s="409">
        <v>6</v>
      </c>
      <c r="G11" s="410"/>
      <c r="H11" s="409">
        <v>3</v>
      </c>
      <c r="I11" s="410"/>
      <c r="J11" s="213">
        <v>6</v>
      </c>
      <c r="K11" s="212">
        <v>4</v>
      </c>
      <c r="L11" s="212">
        <v>6</v>
      </c>
      <c r="M11" s="212">
        <v>6</v>
      </c>
      <c r="N11" s="212">
        <v>6</v>
      </c>
      <c r="O11" s="212">
        <v>0</v>
      </c>
      <c r="P11" s="212">
        <v>0</v>
      </c>
      <c r="Q11" s="212">
        <v>6</v>
      </c>
      <c r="R11" s="212">
        <v>5</v>
      </c>
      <c r="S11" s="212">
        <v>0</v>
      </c>
      <c r="T11" s="212">
        <v>0</v>
      </c>
      <c r="U11" s="212">
        <v>1</v>
      </c>
      <c r="V11" s="212">
        <v>6</v>
      </c>
      <c r="W11" s="212">
        <v>6</v>
      </c>
      <c r="X11" s="212">
        <v>6</v>
      </c>
      <c r="Y11" s="212">
        <v>6</v>
      </c>
      <c r="Z11" s="212">
        <v>0</v>
      </c>
      <c r="AA11" s="212">
        <v>0</v>
      </c>
      <c r="AB11" s="212">
        <v>1</v>
      </c>
      <c r="AC11" s="212">
        <v>1</v>
      </c>
      <c r="AD11" s="212">
        <v>6</v>
      </c>
      <c r="AE11" s="212">
        <v>5</v>
      </c>
      <c r="AF11" s="212">
        <v>6</v>
      </c>
      <c r="AG11" s="212">
        <v>5</v>
      </c>
    </row>
    <row r="12" spans="1:37" s="90" customFormat="1" ht="18" customHeight="1">
      <c r="A12" s="423" t="s">
        <v>71</v>
      </c>
      <c r="B12" s="424"/>
      <c r="C12" s="230">
        <v>4</v>
      </c>
      <c r="D12" s="379">
        <f>SUM(D13:E17)</f>
        <v>8</v>
      </c>
      <c r="E12" s="380"/>
      <c r="F12" s="379">
        <f t="shared" ref="F12" si="3">SUM(F13:G17)</f>
        <v>5</v>
      </c>
      <c r="G12" s="380"/>
      <c r="H12" s="379">
        <f t="shared" ref="H12" si="4">SUM(H13:I17)</f>
        <v>4</v>
      </c>
      <c r="I12" s="380"/>
      <c r="J12" s="231">
        <f>SUM(J13:J17)</f>
        <v>6</v>
      </c>
      <c r="K12" s="231">
        <f t="shared" ref="K12:AG12" si="5">SUM(K13:K17)</f>
        <v>3</v>
      </c>
      <c r="L12" s="231">
        <f t="shared" si="5"/>
        <v>4</v>
      </c>
      <c r="M12" s="231">
        <f t="shared" si="5"/>
        <v>7</v>
      </c>
      <c r="N12" s="231">
        <f t="shared" si="5"/>
        <v>7</v>
      </c>
      <c r="O12" s="231">
        <f t="shared" si="5"/>
        <v>0</v>
      </c>
      <c r="P12" s="231">
        <f t="shared" si="5"/>
        <v>0</v>
      </c>
      <c r="Q12" s="231">
        <f t="shared" si="5"/>
        <v>7</v>
      </c>
      <c r="R12" s="231">
        <f t="shared" si="5"/>
        <v>6</v>
      </c>
      <c r="S12" s="231">
        <f t="shared" si="5"/>
        <v>1</v>
      </c>
      <c r="T12" s="231">
        <f t="shared" si="5"/>
        <v>0</v>
      </c>
      <c r="U12" s="231">
        <f t="shared" si="5"/>
        <v>0</v>
      </c>
      <c r="V12" s="231">
        <f t="shared" si="5"/>
        <v>8</v>
      </c>
      <c r="W12" s="231">
        <f t="shared" si="5"/>
        <v>6</v>
      </c>
      <c r="X12" s="231">
        <f t="shared" si="5"/>
        <v>7</v>
      </c>
      <c r="Y12" s="231">
        <f t="shared" si="5"/>
        <v>6</v>
      </c>
      <c r="Z12" s="231">
        <f t="shared" si="5"/>
        <v>0</v>
      </c>
      <c r="AA12" s="231">
        <f t="shared" si="5"/>
        <v>0</v>
      </c>
      <c r="AB12" s="231">
        <f t="shared" si="5"/>
        <v>2</v>
      </c>
      <c r="AC12" s="231">
        <f t="shared" si="5"/>
        <v>1</v>
      </c>
      <c r="AD12" s="231">
        <f t="shared" si="5"/>
        <v>7</v>
      </c>
      <c r="AE12" s="231">
        <f t="shared" si="5"/>
        <v>3</v>
      </c>
      <c r="AF12" s="231">
        <f t="shared" si="5"/>
        <v>5</v>
      </c>
      <c r="AG12" s="231">
        <f t="shared" si="5"/>
        <v>2</v>
      </c>
    </row>
    <row r="13" spans="1:37" s="90" customFormat="1" ht="18" customHeight="1">
      <c r="A13" s="431" t="s">
        <v>244</v>
      </c>
      <c r="B13" s="432"/>
      <c r="C13" s="107">
        <v>5</v>
      </c>
      <c r="D13" s="409">
        <v>1</v>
      </c>
      <c r="E13" s="410"/>
      <c r="F13" s="409"/>
      <c r="G13" s="410"/>
      <c r="H13" s="409"/>
      <c r="I13" s="410"/>
      <c r="J13" s="213">
        <v>1</v>
      </c>
      <c r="K13" s="212"/>
      <c r="L13" s="212"/>
      <c r="M13" s="227">
        <f t="shared" ref="M13:M14" si="6">+N13+O13+P13</f>
        <v>1</v>
      </c>
      <c r="N13" s="212">
        <v>1</v>
      </c>
      <c r="O13" s="212"/>
      <c r="P13" s="212"/>
      <c r="Q13" s="227">
        <f t="shared" ref="Q13:Q14" si="7">+R13+S13+T13+U13</f>
        <v>1</v>
      </c>
      <c r="R13" s="212">
        <v>1</v>
      </c>
      <c r="S13" s="212"/>
      <c r="T13" s="212"/>
      <c r="U13" s="212"/>
      <c r="V13" s="227">
        <v>1</v>
      </c>
      <c r="W13" s="227">
        <v>1</v>
      </c>
      <c r="X13" s="212">
        <v>1</v>
      </c>
      <c r="Y13" s="212">
        <v>1</v>
      </c>
      <c r="Z13" s="212"/>
      <c r="AA13" s="212"/>
      <c r="AB13" s="212"/>
      <c r="AC13" s="212"/>
      <c r="AD13" s="212">
        <v>1</v>
      </c>
      <c r="AE13" s="212">
        <v>1</v>
      </c>
      <c r="AF13" s="212">
        <v>1</v>
      </c>
      <c r="AG13" s="212"/>
    </row>
    <row r="14" spans="1:37" s="90" customFormat="1" ht="18" customHeight="1">
      <c r="A14" s="431" t="s">
        <v>245</v>
      </c>
      <c r="B14" s="432"/>
      <c r="C14" s="107">
        <v>6</v>
      </c>
      <c r="D14" s="409">
        <v>1</v>
      </c>
      <c r="E14" s="410"/>
      <c r="F14" s="409">
        <v>1</v>
      </c>
      <c r="G14" s="410"/>
      <c r="H14" s="409">
        <v>1</v>
      </c>
      <c r="I14" s="410"/>
      <c r="J14" s="213">
        <v>1</v>
      </c>
      <c r="K14" s="212"/>
      <c r="L14" s="212">
        <v>1</v>
      </c>
      <c r="M14" s="227">
        <f t="shared" si="6"/>
        <v>1</v>
      </c>
      <c r="N14" s="212">
        <v>1</v>
      </c>
      <c r="O14" s="212"/>
      <c r="P14" s="212"/>
      <c r="Q14" s="227">
        <f t="shared" si="7"/>
        <v>1</v>
      </c>
      <c r="R14" s="212">
        <v>1</v>
      </c>
      <c r="S14" s="212"/>
      <c r="T14" s="212"/>
      <c r="U14" s="212"/>
      <c r="V14" s="227">
        <f t="shared" ref="V14:W14" si="8">+X14+Z14+AB14</f>
        <v>1</v>
      </c>
      <c r="W14" s="227">
        <f t="shared" si="8"/>
        <v>1</v>
      </c>
      <c r="X14" s="212">
        <v>1</v>
      </c>
      <c r="Y14" s="212">
        <v>1</v>
      </c>
      <c r="Z14" s="212"/>
      <c r="AA14" s="212"/>
      <c r="AB14" s="212"/>
      <c r="AC14" s="212"/>
      <c r="AD14" s="212">
        <v>1</v>
      </c>
      <c r="AE14" s="212"/>
      <c r="AF14" s="212">
        <v>1</v>
      </c>
      <c r="AG14" s="212"/>
    </row>
    <row r="15" spans="1:37" s="90" customFormat="1" ht="18" customHeight="1">
      <c r="A15" s="431" t="s">
        <v>246</v>
      </c>
      <c r="B15" s="432"/>
      <c r="C15" s="107">
        <v>7</v>
      </c>
      <c r="D15" s="409">
        <v>4</v>
      </c>
      <c r="E15" s="410"/>
      <c r="F15" s="409">
        <v>2</v>
      </c>
      <c r="G15" s="410"/>
      <c r="H15" s="409">
        <v>1</v>
      </c>
      <c r="I15" s="410"/>
      <c r="J15" s="213">
        <v>2</v>
      </c>
      <c r="K15" s="212">
        <v>2</v>
      </c>
      <c r="L15" s="212">
        <v>1</v>
      </c>
      <c r="M15" s="212">
        <v>3</v>
      </c>
      <c r="N15" s="212">
        <v>3</v>
      </c>
      <c r="O15" s="212">
        <v>0</v>
      </c>
      <c r="P15" s="212">
        <v>0</v>
      </c>
      <c r="Q15" s="212">
        <v>3</v>
      </c>
      <c r="R15" s="212">
        <v>2</v>
      </c>
      <c r="S15" s="212">
        <v>1</v>
      </c>
      <c r="T15" s="212">
        <v>0</v>
      </c>
      <c r="U15" s="212">
        <v>0</v>
      </c>
      <c r="V15" s="212">
        <v>4</v>
      </c>
      <c r="W15" s="212">
        <v>2</v>
      </c>
      <c r="X15" s="212">
        <v>3</v>
      </c>
      <c r="Y15" s="212">
        <v>2</v>
      </c>
      <c r="Z15" s="212">
        <v>0</v>
      </c>
      <c r="AA15" s="212">
        <v>0</v>
      </c>
      <c r="AB15" s="212">
        <v>2</v>
      </c>
      <c r="AC15" s="212">
        <v>1</v>
      </c>
      <c r="AD15" s="212">
        <v>3</v>
      </c>
      <c r="AE15" s="212">
        <v>1</v>
      </c>
      <c r="AF15" s="212">
        <v>2</v>
      </c>
      <c r="AG15" s="212">
        <v>1</v>
      </c>
    </row>
    <row r="16" spans="1:37" s="90" customFormat="1" ht="18" customHeight="1">
      <c r="A16" s="431" t="s">
        <v>247</v>
      </c>
      <c r="B16" s="432"/>
      <c r="C16" s="107">
        <v>8</v>
      </c>
      <c r="D16" s="409">
        <v>1</v>
      </c>
      <c r="E16" s="410"/>
      <c r="F16" s="409">
        <v>1</v>
      </c>
      <c r="G16" s="410"/>
      <c r="H16" s="409">
        <v>1</v>
      </c>
      <c r="I16" s="410"/>
      <c r="J16" s="213">
        <v>1</v>
      </c>
      <c r="K16" s="212"/>
      <c r="L16" s="212">
        <v>1</v>
      </c>
      <c r="M16" s="227">
        <f>+N16+O16+P16</f>
        <v>1</v>
      </c>
      <c r="N16" s="212">
        <v>1</v>
      </c>
      <c r="O16" s="212"/>
      <c r="P16" s="212"/>
      <c r="Q16" s="227">
        <f>+R16+S16+T16+U16</f>
        <v>1</v>
      </c>
      <c r="R16" s="212">
        <v>1</v>
      </c>
      <c r="S16" s="212"/>
      <c r="T16" s="212"/>
      <c r="U16" s="212"/>
      <c r="V16" s="227">
        <f t="shared" ref="V16:W16" si="9">+X16+Z16+AB16</f>
        <v>1</v>
      </c>
      <c r="W16" s="227">
        <f t="shared" si="9"/>
        <v>1</v>
      </c>
      <c r="X16" s="212">
        <v>1</v>
      </c>
      <c r="Y16" s="212">
        <v>1</v>
      </c>
      <c r="Z16" s="212"/>
      <c r="AA16" s="212"/>
      <c r="AB16" s="212"/>
      <c r="AC16" s="212"/>
      <c r="AD16" s="212">
        <v>1</v>
      </c>
      <c r="AE16" s="212">
        <v>1</v>
      </c>
      <c r="AF16" s="212"/>
      <c r="AG16" s="212"/>
    </row>
    <row r="17" spans="1:33" s="90" customFormat="1" ht="18" customHeight="1">
      <c r="A17" s="431" t="s">
        <v>248</v>
      </c>
      <c r="B17" s="432"/>
      <c r="C17" s="107">
        <v>9</v>
      </c>
      <c r="D17" s="409">
        <v>1</v>
      </c>
      <c r="E17" s="410"/>
      <c r="F17" s="409">
        <v>1</v>
      </c>
      <c r="G17" s="410"/>
      <c r="H17" s="409">
        <v>1</v>
      </c>
      <c r="I17" s="410"/>
      <c r="J17" s="213">
        <v>1</v>
      </c>
      <c r="K17" s="212">
        <v>1</v>
      </c>
      <c r="L17" s="212">
        <v>1</v>
      </c>
      <c r="M17" s="227">
        <f>+N17+O17+P17</f>
        <v>1</v>
      </c>
      <c r="N17" s="212">
        <v>1</v>
      </c>
      <c r="O17" s="212"/>
      <c r="P17" s="212"/>
      <c r="Q17" s="227">
        <f>+R17+S17+T17+U17</f>
        <v>1</v>
      </c>
      <c r="R17" s="212">
        <v>1</v>
      </c>
      <c r="S17" s="212"/>
      <c r="T17" s="212"/>
      <c r="U17" s="212"/>
      <c r="V17" s="227">
        <v>1</v>
      </c>
      <c r="W17" s="227">
        <v>1</v>
      </c>
      <c r="X17" s="212">
        <v>1</v>
      </c>
      <c r="Y17" s="212">
        <v>1</v>
      </c>
      <c r="Z17" s="212"/>
      <c r="AA17" s="212"/>
      <c r="AB17" s="212"/>
      <c r="AC17" s="212"/>
      <c r="AD17" s="212">
        <v>1</v>
      </c>
      <c r="AE17" s="212"/>
      <c r="AF17" s="212">
        <v>1</v>
      </c>
      <c r="AG17" s="212">
        <v>1</v>
      </c>
    </row>
    <row r="18" spans="1:33" s="232" customFormat="1" ht="18" customHeight="1">
      <c r="A18" s="423" t="s">
        <v>77</v>
      </c>
      <c r="B18" s="424"/>
      <c r="C18" s="230">
        <v>10</v>
      </c>
      <c r="D18" s="379">
        <f>SUM(D19:E24)</f>
        <v>8</v>
      </c>
      <c r="E18" s="380"/>
      <c r="F18" s="379">
        <f t="shared" ref="F18" si="10">SUM(F19:G24)</f>
        <v>7</v>
      </c>
      <c r="G18" s="380"/>
      <c r="H18" s="379">
        <f t="shared" ref="H18" si="11">SUM(H19:I24)</f>
        <v>7</v>
      </c>
      <c r="I18" s="380"/>
      <c r="J18" s="231">
        <f>SUM(J19:J24)</f>
        <v>5</v>
      </c>
      <c r="K18" s="231">
        <f t="shared" ref="K18:AG18" si="12">SUM(K19:K24)</f>
        <v>5</v>
      </c>
      <c r="L18" s="231">
        <f t="shared" si="12"/>
        <v>6</v>
      </c>
      <c r="M18" s="231">
        <f t="shared" si="12"/>
        <v>7</v>
      </c>
      <c r="N18" s="231">
        <f t="shared" si="12"/>
        <v>7</v>
      </c>
      <c r="O18" s="231">
        <f t="shared" si="12"/>
        <v>0</v>
      </c>
      <c r="P18" s="231">
        <f t="shared" si="12"/>
        <v>0</v>
      </c>
      <c r="Q18" s="231">
        <f t="shared" si="12"/>
        <v>7</v>
      </c>
      <c r="R18" s="231">
        <f t="shared" si="12"/>
        <v>5</v>
      </c>
      <c r="S18" s="231">
        <f t="shared" si="12"/>
        <v>3</v>
      </c>
      <c r="T18" s="231">
        <f t="shared" si="12"/>
        <v>0</v>
      </c>
      <c r="U18" s="231">
        <f t="shared" si="12"/>
        <v>0</v>
      </c>
      <c r="V18" s="231">
        <f t="shared" si="12"/>
        <v>8</v>
      </c>
      <c r="W18" s="231">
        <f t="shared" si="12"/>
        <v>8</v>
      </c>
      <c r="X18" s="231">
        <f t="shared" si="12"/>
        <v>6</v>
      </c>
      <c r="Y18" s="231">
        <f t="shared" si="12"/>
        <v>6</v>
      </c>
      <c r="Z18" s="231">
        <f t="shared" si="12"/>
        <v>1</v>
      </c>
      <c r="AA18" s="231">
        <f t="shared" si="12"/>
        <v>1</v>
      </c>
      <c r="AB18" s="231">
        <f t="shared" si="12"/>
        <v>4</v>
      </c>
      <c r="AC18" s="231">
        <f t="shared" si="12"/>
        <v>3</v>
      </c>
      <c r="AD18" s="231">
        <f t="shared" si="12"/>
        <v>8</v>
      </c>
      <c r="AE18" s="231">
        <f t="shared" si="12"/>
        <v>7</v>
      </c>
      <c r="AF18" s="231">
        <f t="shared" si="12"/>
        <v>7</v>
      </c>
      <c r="AG18" s="231">
        <f t="shared" si="12"/>
        <v>7</v>
      </c>
    </row>
    <row r="19" spans="1:33" s="90" customFormat="1" ht="18" customHeight="1">
      <c r="A19" s="431" t="s">
        <v>249</v>
      </c>
      <c r="B19" s="432"/>
      <c r="C19" s="107">
        <v>11</v>
      </c>
      <c r="D19" s="409">
        <v>1</v>
      </c>
      <c r="E19" s="410"/>
      <c r="F19" s="409">
        <v>1</v>
      </c>
      <c r="G19" s="410"/>
      <c r="H19" s="409">
        <v>1</v>
      </c>
      <c r="I19" s="410"/>
      <c r="J19" s="213">
        <v>1</v>
      </c>
      <c r="K19" s="212">
        <v>1</v>
      </c>
      <c r="L19" s="212">
        <v>1</v>
      </c>
      <c r="M19" s="227">
        <f>+N19+O19+P19</f>
        <v>1</v>
      </c>
      <c r="N19" s="212">
        <v>1</v>
      </c>
      <c r="O19" s="212"/>
      <c r="P19" s="212"/>
      <c r="Q19" s="227">
        <f>+R19+S19+T19+U19</f>
        <v>1</v>
      </c>
      <c r="R19" s="212"/>
      <c r="S19" s="212">
        <v>1</v>
      </c>
      <c r="T19" s="212"/>
      <c r="U19" s="212"/>
      <c r="V19" s="227">
        <v>1</v>
      </c>
      <c r="W19" s="227">
        <v>1</v>
      </c>
      <c r="X19" s="212">
        <v>1</v>
      </c>
      <c r="Y19" s="212">
        <v>1</v>
      </c>
      <c r="Z19" s="212"/>
      <c r="AA19" s="212"/>
      <c r="AB19" s="212">
        <v>1</v>
      </c>
      <c r="AC19" s="212"/>
      <c r="AD19" s="212">
        <v>1</v>
      </c>
      <c r="AE19" s="212"/>
      <c r="AF19" s="212">
        <v>1</v>
      </c>
      <c r="AG19" s="212">
        <v>1</v>
      </c>
    </row>
    <row r="20" spans="1:33" s="90" customFormat="1" ht="18" customHeight="1">
      <c r="A20" s="431" t="s">
        <v>250</v>
      </c>
      <c r="B20" s="432"/>
      <c r="C20" s="107">
        <v>12</v>
      </c>
      <c r="D20" s="409">
        <v>1</v>
      </c>
      <c r="E20" s="410"/>
      <c r="F20" s="409">
        <v>1</v>
      </c>
      <c r="G20" s="410"/>
      <c r="H20" s="409"/>
      <c r="I20" s="410"/>
      <c r="J20" s="213"/>
      <c r="K20" s="212"/>
      <c r="L20" s="212">
        <v>1</v>
      </c>
      <c r="M20" s="227">
        <f>+N20+O20+P20</f>
        <v>1</v>
      </c>
      <c r="N20" s="212">
        <v>1</v>
      </c>
      <c r="O20" s="212"/>
      <c r="P20" s="212"/>
      <c r="Q20" s="227">
        <f>+R20+S20+T20+U20</f>
        <v>1</v>
      </c>
      <c r="R20" s="212">
        <v>1</v>
      </c>
      <c r="S20" s="212"/>
      <c r="T20" s="212"/>
      <c r="U20" s="212"/>
      <c r="V20" s="227">
        <v>1</v>
      </c>
      <c r="W20" s="227">
        <v>1</v>
      </c>
      <c r="X20" s="212">
        <v>1</v>
      </c>
      <c r="Y20" s="212">
        <v>1</v>
      </c>
      <c r="Z20" s="212"/>
      <c r="AA20" s="212"/>
      <c r="AB20" s="212"/>
      <c r="AC20" s="212"/>
      <c r="AD20" s="212">
        <v>1</v>
      </c>
      <c r="AE20" s="212">
        <v>1</v>
      </c>
      <c r="AF20" s="212"/>
      <c r="AG20" s="212"/>
    </row>
    <row r="21" spans="1:33" s="90" customFormat="1" ht="18" customHeight="1">
      <c r="A21" s="431" t="s">
        <v>251</v>
      </c>
      <c r="B21" s="432"/>
      <c r="C21" s="107">
        <v>13</v>
      </c>
      <c r="D21" s="409">
        <v>2</v>
      </c>
      <c r="E21" s="410"/>
      <c r="F21" s="409">
        <v>2</v>
      </c>
      <c r="G21" s="410"/>
      <c r="H21" s="409">
        <v>2</v>
      </c>
      <c r="I21" s="410"/>
      <c r="J21" s="213">
        <v>2</v>
      </c>
      <c r="K21" s="212">
        <v>1</v>
      </c>
      <c r="L21" s="212">
        <v>1</v>
      </c>
      <c r="M21" s="212">
        <v>2</v>
      </c>
      <c r="N21" s="212">
        <v>2</v>
      </c>
      <c r="O21" s="212">
        <v>0</v>
      </c>
      <c r="P21" s="212">
        <v>0</v>
      </c>
      <c r="Q21" s="212">
        <v>2</v>
      </c>
      <c r="R21" s="212">
        <v>2</v>
      </c>
      <c r="S21" s="212">
        <v>1</v>
      </c>
      <c r="T21" s="212">
        <v>0</v>
      </c>
      <c r="U21" s="212">
        <v>0</v>
      </c>
      <c r="V21" s="212">
        <v>2</v>
      </c>
      <c r="W21" s="212">
        <v>2</v>
      </c>
      <c r="X21" s="212">
        <v>1</v>
      </c>
      <c r="Y21" s="212">
        <v>1</v>
      </c>
      <c r="Z21" s="212">
        <v>0</v>
      </c>
      <c r="AA21" s="212">
        <v>0</v>
      </c>
      <c r="AB21" s="212">
        <v>1</v>
      </c>
      <c r="AC21" s="212">
        <v>1</v>
      </c>
      <c r="AD21" s="212">
        <v>2</v>
      </c>
      <c r="AE21" s="212">
        <v>2</v>
      </c>
      <c r="AF21" s="212">
        <v>2</v>
      </c>
      <c r="AG21" s="212">
        <v>2</v>
      </c>
    </row>
    <row r="22" spans="1:33" s="90" customFormat="1" ht="18" customHeight="1">
      <c r="A22" s="431" t="s">
        <v>252</v>
      </c>
      <c r="B22" s="432"/>
      <c r="C22" s="107">
        <v>14</v>
      </c>
      <c r="D22" s="409">
        <v>1</v>
      </c>
      <c r="E22" s="410"/>
      <c r="F22" s="409">
        <v>1</v>
      </c>
      <c r="G22" s="410"/>
      <c r="H22" s="409">
        <v>1</v>
      </c>
      <c r="I22" s="410"/>
      <c r="J22" s="213">
        <v>1</v>
      </c>
      <c r="K22" s="212">
        <v>1</v>
      </c>
      <c r="L22" s="212">
        <v>1</v>
      </c>
      <c r="M22" s="227">
        <f t="shared" ref="M22" si="13">+N22+O22+P22</f>
        <v>1</v>
      </c>
      <c r="N22" s="212">
        <v>1</v>
      </c>
      <c r="O22" s="212"/>
      <c r="P22" s="212"/>
      <c r="Q22" s="227">
        <f t="shared" ref="Q22" si="14">+R22+S22+T22+U22</f>
        <v>1</v>
      </c>
      <c r="R22" s="212">
        <v>1</v>
      </c>
      <c r="S22" s="212"/>
      <c r="T22" s="212"/>
      <c r="U22" s="212"/>
      <c r="V22" s="227">
        <v>1</v>
      </c>
      <c r="W22" s="227">
        <v>1</v>
      </c>
      <c r="X22" s="212">
        <v>1</v>
      </c>
      <c r="Y22" s="212">
        <v>1</v>
      </c>
      <c r="Z22" s="212"/>
      <c r="AA22" s="212"/>
      <c r="AB22" s="212"/>
      <c r="AC22" s="212"/>
      <c r="AD22" s="212">
        <v>1</v>
      </c>
      <c r="AE22" s="212">
        <v>1</v>
      </c>
      <c r="AF22" s="212">
        <v>1</v>
      </c>
      <c r="AG22" s="212">
        <v>1</v>
      </c>
    </row>
    <row r="23" spans="1:33" s="90" customFormat="1" ht="18" customHeight="1">
      <c r="A23" s="431" t="s">
        <v>253</v>
      </c>
      <c r="B23" s="432"/>
      <c r="C23" s="107">
        <v>15</v>
      </c>
      <c r="D23" s="409">
        <v>2</v>
      </c>
      <c r="E23" s="410"/>
      <c r="F23" s="409">
        <v>1</v>
      </c>
      <c r="G23" s="410"/>
      <c r="H23" s="409">
        <v>2</v>
      </c>
      <c r="I23" s="410"/>
      <c r="J23" s="213">
        <v>1</v>
      </c>
      <c r="K23" s="212">
        <v>1</v>
      </c>
      <c r="L23" s="212">
        <v>1</v>
      </c>
      <c r="M23" s="227">
        <f>+N23+O23+P23</f>
        <v>1</v>
      </c>
      <c r="N23" s="212">
        <v>1</v>
      </c>
      <c r="O23" s="212"/>
      <c r="P23" s="212"/>
      <c r="Q23" s="227">
        <f>+R23+S23+T23+U23</f>
        <v>1</v>
      </c>
      <c r="R23" s="212"/>
      <c r="S23" s="212">
        <v>1</v>
      </c>
      <c r="T23" s="212"/>
      <c r="U23" s="212"/>
      <c r="V23" s="227">
        <v>2</v>
      </c>
      <c r="W23" s="227">
        <v>2</v>
      </c>
      <c r="X23" s="212">
        <v>2</v>
      </c>
      <c r="Y23" s="212">
        <v>2</v>
      </c>
      <c r="Z23" s="212"/>
      <c r="AA23" s="212"/>
      <c r="AB23" s="212">
        <v>1</v>
      </c>
      <c r="AC23" s="212">
        <v>1</v>
      </c>
      <c r="AD23" s="212">
        <v>2</v>
      </c>
      <c r="AE23" s="212">
        <v>2</v>
      </c>
      <c r="AF23" s="212">
        <v>2</v>
      </c>
      <c r="AG23" s="212">
        <v>2</v>
      </c>
    </row>
    <row r="24" spans="1:33" s="90" customFormat="1" ht="18" customHeight="1">
      <c r="A24" s="431" t="s">
        <v>254</v>
      </c>
      <c r="B24" s="432"/>
      <c r="C24" s="107">
        <v>16</v>
      </c>
      <c r="D24" s="409">
        <v>1</v>
      </c>
      <c r="E24" s="410"/>
      <c r="F24" s="409">
        <v>1</v>
      </c>
      <c r="G24" s="410"/>
      <c r="H24" s="409">
        <v>1</v>
      </c>
      <c r="I24" s="410"/>
      <c r="J24" s="213"/>
      <c r="K24" s="212">
        <v>1</v>
      </c>
      <c r="L24" s="212">
        <v>1</v>
      </c>
      <c r="M24" s="227">
        <f t="shared" ref="M24" si="15">+N24+O24+P24</f>
        <v>1</v>
      </c>
      <c r="N24" s="212">
        <v>1</v>
      </c>
      <c r="O24" s="212"/>
      <c r="P24" s="212"/>
      <c r="Q24" s="227">
        <f t="shared" ref="Q24" si="16">+R24+S24+T24+U24</f>
        <v>1</v>
      </c>
      <c r="R24" s="212">
        <v>1</v>
      </c>
      <c r="S24" s="212"/>
      <c r="T24" s="212"/>
      <c r="U24" s="212"/>
      <c r="V24" s="227">
        <v>1</v>
      </c>
      <c r="W24" s="227">
        <v>1</v>
      </c>
      <c r="X24" s="212"/>
      <c r="Y24" s="212"/>
      <c r="Z24" s="212">
        <v>1</v>
      </c>
      <c r="AA24" s="212">
        <v>1</v>
      </c>
      <c r="AB24" s="212">
        <v>1</v>
      </c>
      <c r="AC24" s="212">
        <v>1</v>
      </c>
      <c r="AD24" s="212">
        <v>1</v>
      </c>
      <c r="AE24" s="212">
        <v>1</v>
      </c>
      <c r="AF24" s="212">
        <v>1</v>
      </c>
      <c r="AG24" s="212">
        <v>1</v>
      </c>
    </row>
    <row r="25" spans="1:33" s="90" customFormat="1" ht="18" customHeight="1">
      <c r="A25" s="423" t="s">
        <v>84</v>
      </c>
      <c r="B25" s="424"/>
      <c r="C25" s="230">
        <v>17</v>
      </c>
      <c r="D25" s="379">
        <f>SUM(D26:E32)</f>
        <v>17</v>
      </c>
      <c r="E25" s="380"/>
      <c r="F25" s="379">
        <f t="shared" ref="F25" si="17">SUM(F26:G32)</f>
        <v>13</v>
      </c>
      <c r="G25" s="380"/>
      <c r="H25" s="379">
        <f t="shared" ref="H25" si="18">SUM(H26:I32)</f>
        <v>15</v>
      </c>
      <c r="I25" s="380"/>
      <c r="J25" s="231">
        <f>SUM(J26:J32)</f>
        <v>11</v>
      </c>
      <c r="K25" s="231">
        <f t="shared" ref="K25:AG25" si="19">SUM(K26:K32)</f>
        <v>11</v>
      </c>
      <c r="L25" s="231">
        <f t="shared" si="19"/>
        <v>15</v>
      </c>
      <c r="M25" s="231">
        <f t="shared" si="19"/>
        <v>16</v>
      </c>
      <c r="N25" s="231">
        <f t="shared" si="19"/>
        <v>16</v>
      </c>
      <c r="O25" s="231">
        <f t="shared" si="19"/>
        <v>0</v>
      </c>
      <c r="P25" s="231">
        <f t="shared" si="19"/>
        <v>0</v>
      </c>
      <c r="Q25" s="231">
        <f t="shared" si="19"/>
        <v>16</v>
      </c>
      <c r="R25" s="231">
        <f t="shared" si="19"/>
        <v>12</v>
      </c>
      <c r="S25" s="231">
        <f t="shared" si="19"/>
        <v>4</v>
      </c>
      <c r="T25" s="231">
        <f t="shared" si="19"/>
        <v>1</v>
      </c>
      <c r="U25" s="231">
        <f t="shared" si="19"/>
        <v>1</v>
      </c>
      <c r="V25" s="231">
        <f t="shared" si="19"/>
        <v>17</v>
      </c>
      <c r="W25" s="231">
        <f t="shared" si="19"/>
        <v>16</v>
      </c>
      <c r="X25" s="231">
        <f t="shared" si="19"/>
        <v>16</v>
      </c>
      <c r="Y25" s="231">
        <f t="shared" si="19"/>
        <v>16</v>
      </c>
      <c r="Z25" s="231">
        <f t="shared" si="19"/>
        <v>3</v>
      </c>
      <c r="AA25" s="231">
        <f t="shared" si="19"/>
        <v>3</v>
      </c>
      <c r="AB25" s="231">
        <f t="shared" si="19"/>
        <v>6</v>
      </c>
      <c r="AC25" s="231">
        <f t="shared" si="19"/>
        <v>5</v>
      </c>
      <c r="AD25" s="231">
        <f t="shared" si="19"/>
        <v>17</v>
      </c>
      <c r="AE25" s="231">
        <f t="shared" si="19"/>
        <v>16</v>
      </c>
      <c r="AF25" s="231">
        <f t="shared" si="19"/>
        <v>17</v>
      </c>
      <c r="AG25" s="231">
        <f t="shared" si="19"/>
        <v>14</v>
      </c>
    </row>
    <row r="26" spans="1:33" s="90" customFormat="1" ht="18" customHeight="1">
      <c r="A26" s="431" t="s">
        <v>255</v>
      </c>
      <c r="B26" s="432"/>
      <c r="C26" s="107">
        <v>18</v>
      </c>
      <c r="D26" s="409">
        <v>1</v>
      </c>
      <c r="E26" s="410"/>
      <c r="F26" s="409">
        <v>1</v>
      </c>
      <c r="G26" s="410"/>
      <c r="H26" s="409">
        <v>1</v>
      </c>
      <c r="I26" s="410"/>
      <c r="J26" s="213">
        <v>1</v>
      </c>
      <c r="K26" s="212">
        <v>1</v>
      </c>
      <c r="L26" s="212">
        <v>1</v>
      </c>
      <c r="M26" s="227">
        <f>+N26+O26+P26</f>
        <v>1</v>
      </c>
      <c r="N26" s="212">
        <v>1</v>
      </c>
      <c r="O26" s="212"/>
      <c r="P26" s="212"/>
      <c r="Q26" s="227">
        <f>+R26+S26+T26+U26</f>
        <v>1</v>
      </c>
      <c r="R26" s="212">
        <v>1</v>
      </c>
      <c r="S26" s="212"/>
      <c r="T26" s="212"/>
      <c r="U26" s="212"/>
      <c r="V26" s="227">
        <f>+X26+Z26+AB26</f>
        <v>1</v>
      </c>
      <c r="W26" s="227">
        <f>+Y26+AA26+AC26</f>
        <v>1</v>
      </c>
      <c r="X26" s="212">
        <v>1</v>
      </c>
      <c r="Y26" s="212">
        <v>1</v>
      </c>
      <c r="Z26" s="212"/>
      <c r="AA26" s="212"/>
      <c r="AB26" s="212"/>
      <c r="AC26" s="212"/>
      <c r="AD26" s="212">
        <v>1</v>
      </c>
      <c r="AE26" s="212">
        <v>1</v>
      </c>
      <c r="AF26" s="212">
        <v>1</v>
      </c>
      <c r="AG26" s="212"/>
    </row>
    <row r="27" spans="1:33" s="95" customFormat="1" ht="18" customHeight="1">
      <c r="A27" s="433" t="s">
        <v>256</v>
      </c>
      <c r="B27" s="437"/>
      <c r="C27" s="107">
        <v>19</v>
      </c>
      <c r="D27" s="409">
        <v>4</v>
      </c>
      <c r="E27" s="410"/>
      <c r="F27" s="409">
        <v>2</v>
      </c>
      <c r="G27" s="410"/>
      <c r="H27" s="409">
        <v>4</v>
      </c>
      <c r="I27" s="410"/>
      <c r="J27" s="213">
        <v>3</v>
      </c>
      <c r="K27" s="212">
        <v>1</v>
      </c>
      <c r="L27" s="212">
        <v>4</v>
      </c>
      <c r="M27" s="212">
        <v>4</v>
      </c>
      <c r="N27" s="212">
        <v>4</v>
      </c>
      <c r="O27" s="212">
        <v>0</v>
      </c>
      <c r="P27" s="212">
        <v>0</v>
      </c>
      <c r="Q27" s="212">
        <v>4</v>
      </c>
      <c r="R27" s="212">
        <v>4</v>
      </c>
      <c r="S27" s="212">
        <v>0</v>
      </c>
      <c r="T27" s="212">
        <v>0</v>
      </c>
      <c r="U27" s="212">
        <v>0</v>
      </c>
      <c r="V27" s="212">
        <v>4</v>
      </c>
      <c r="W27" s="212">
        <v>4</v>
      </c>
      <c r="X27" s="212">
        <v>4</v>
      </c>
      <c r="Y27" s="212">
        <v>4</v>
      </c>
      <c r="Z27" s="212">
        <v>0</v>
      </c>
      <c r="AA27" s="212">
        <v>0</v>
      </c>
      <c r="AB27" s="212">
        <v>0</v>
      </c>
      <c r="AC27" s="212">
        <v>0</v>
      </c>
      <c r="AD27" s="212">
        <v>4</v>
      </c>
      <c r="AE27" s="212">
        <v>4</v>
      </c>
      <c r="AF27" s="212">
        <v>4</v>
      </c>
      <c r="AG27" s="212">
        <v>4</v>
      </c>
    </row>
    <row r="28" spans="1:33" s="106" customFormat="1" ht="18" customHeight="1">
      <c r="A28" s="433" t="s">
        <v>257</v>
      </c>
      <c r="B28" s="437"/>
      <c r="C28" s="107">
        <v>20</v>
      </c>
      <c r="D28" s="413">
        <v>2</v>
      </c>
      <c r="E28" s="414"/>
      <c r="F28" s="413">
        <v>2</v>
      </c>
      <c r="G28" s="414"/>
      <c r="H28" s="413">
        <v>1</v>
      </c>
      <c r="I28" s="414"/>
      <c r="J28" s="213">
        <v>2</v>
      </c>
      <c r="K28" s="212">
        <v>1</v>
      </c>
      <c r="L28" s="212">
        <v>2</v>
      </c>
      <c r="M28" s="212">
        <v>2</v>
      </c>
      <c r="N28" s="212">
        <v>2</v>
      </c>
      <c r="O28" s="212">
        <v>0</v>
      </c>
      <c r="P28" s="212">
        <v>0</v>
      </c>
      <c r="Q28" s="212">
        <v>2</v>
      </c>
      <c r="R28" s="212">
        <v>1</v>
      </c>
      <c r="S28" s="212">
        <v>0</v>
      </c>
      <c r="T28" s="212">
        <v>0</v>
      </c>
      <c r="U28" s="212">
        <v>1</v>
      </c>
      <c r="V28" s="212">
        <v>2</v>
      </c>
      <c r="W28" s="212">
        <v>2</v>
      </c>
      <c r="X28" s="212">
        <v>2</v>
      </c>
      <c r="Y28" s="212">
        <v>2</v>
      </c>
      <c r="Z28" s="212">
        <v>0</v>
      </c>
      <c r="AA28" s="212">
        <v>0</v>
      </c>
      <c r="AB28" s="212">
        <v>0</v>
      </c>
      <c r="AC28" s="212">
        <v>0</v>
      </c>
      <c r="AD28" s="212">
        <v>2</v>
      </c>
      <c r="AE28" s="212">
        <v>2</v>
      </c>
      <c r="AF28" s="212">
        <v>2</v>
      </c>
      <c r="AG28" s="212">
        <v>2</v>
      </c>
    </row>
    <row r="29" spans="1:33" s="90" customFormat="1" ht="18" customHeight="1">
      <c r="A29" s="431" t="s">
        <v>258</v>
      </c>
      <c r="B29" s="432"/>
      <c r="C29" s="107">
        <v>21</v>
      </c>
      <c r="D29" s="415">
        <v>1</v>
      </c>
      <c r="E29" s="416"/>
      <c r="F29" s="417">
        <v>1</v>
      </c>
      <c r="G29" s="416"/>
      <c r="H29" s="417">
        <v>1</v>
      </c>
      <c r="I29" s="416"/>
      <c r="J29" s="229">
        <v>1</v>
      </c>
      <c r="K29" s="229">
        <v>1</v>
      </c>
      <c r="L29" s="229">
        <v>1</v>
      </c>
      <c r="M29" s="227">
        <f t="shared" ref="M29" si="20">+N29+O29+P29</f>
        <v>1</v>
      </c>
      <c r="N29" s="229">
        <v>1</v>
      </c>
      <c r="O29" s="229"/>
      <c r="P29" s="229"/>
      <c r="Q29" s="227">
        <f t="shared" ref="Q29" si="21">+R29+S29+T29+U29</f>
        <v>1</v>
      </c>
      <c r="R29" s="229">
        <v>1</v>
      </c>
      <c r="S29" s="229"/>
      <c r="T29" s="229"/>
      <c r="U29" s="229"/>
      <c r="V29" s="227">
        <v>1</v>
      </c>
      <c r="W29" s="227">
        <v>1</v>
      </c>
      <c r="X29" s="229">
        <v>1</v>
      </c>
      <c r="Y29" s="229">
        <v>1</v>
      </c>
      <c r="Z29" s="229"/>
      <c r="AA29" s="229"/>
      <c r="AB29" s="229"/>
      <c r="AC29" s="229"/>
      <c r="AD29" s="229">
        <v>1</v>
      </c>
      <c r="AE29" s="229">
        <v>1</v>
      </c>
      <c r="AF29" s="229">
        <v>1</v>
      </c>
      <c r="AG29" s="229">
        <v>1</v>
      </c>
    </row>
    <row r="30" spans="1:33" s="90" customFormat="1" ht="18" customHeight="1">
      <c r="A30" s="431" t="s">
        <v>259</v>
      </c>
      <c r="B30" s="432"/>
      <c r="C30" s="107">
        <v>22</v>
      </c>
      <c r="D30" s="409">
        <v>1</v>
      </c>
      <c r="E30" s="410"/>
      <c r="F30" s="409">
        <v>1</v>
      </c>
      <c r="G30" s="410"/>
      <c r="H30" s="409">
        <v>1</v>
      </c>
      <c r="I30" s="410"/>
      <c r="J30" s="213">
        <v>1</v>
      </c>
      <c r="K30" s="213">
        <v>1</v>
      </c>
      <c r="L30" s="213">
        <v>1</v>
      </c>
      <c r="M30" s="227">
        <f>+N30+O30+P30</f>
        <v>1</v>
      </c>
      <c r="N30" s="213">
        <v>1</v>
      </c>
      <c r="O30" s="213"/>
      <c r="P30" s="213"/>
      <c r="Q30" s="227">
        <v>1</v>
      </c>
      <c r="R30" s="213">
        <v>1</v>
      </c>
      <c r="S30" s="213">
        <v>1</v>
      </c>
      <c r="T30" s="213"/>
      <c r="U30" s="213"/>
      <c r="V30" s="227">
        <v>1</v>
      </c>
      <c r="W30" s="227">
        <v>1</v>
      </c>
      <c r="X30" s="213">
        <v>1</v>
      </c>
      <c r="Y30" s="213">
        <v>1</v>
      </c>
      <c r="Z30" s="213">
        <v>1</v>
      </c>
      <c r="AA30" s="213">
        <v>1</v>
      </c>
      <c r="AB30" s="213">
        <v>1</v>
      </c>
      <c r="AC30" s="213">
        <v>1</v>
      </c>
      <c r="AD30" s="213">
        <v>1</v>
      </c>
      <c r="AE30" s="213">
        <v>1</v>
      </c>
      <c r="AF30" s="213">
        <v>1</v>
      </c>
      <c r="AG30" s="213">
        <v>1</v>
      </c>
    </row>
    <row r="31" spans="1:33" s="90" customFormat="1" ht="18" customHeight="1">
      <c r="A31" s="431" t="s">
        <v>260</v>
      </c>
      <c r="B31" s="432"/>
      <c r="C31" s="107">
        <v>23</v>
      </c>
      <c r="D31" s="409">
        <v>4</v>
      </c>
      <c r="E31" s="410"/>
      <c r="F31" s="409">
        <v>2</v>
      </c>
      <c r="G31" s="410"/>
      <c r="H31" s="409">
        <v>3</v>
      </c>
      <c r="I31" s="410"/>
      <c r="J31" s="213">
        <v>1</v>
      </c>
      <c r="K31" s="212">
        <v>3</v>
      </c>
      <c r="L31" s="212">
        <v>2</v>
      </c>
      <c r="M31" s="212">
        <v>3</v>
      </c>
      <c r="N31" s="212">
        <v>3</v>
      </c>
      <c r="O31" s="212">
        <v>0</v>
      </c>
      <c r="P31" s="212">
        <v>0</v>
      </c>
      <c r="Q31" s="212">
        <v>3</v>
      </c>
      <c r="R31" s="212">
        <v>2</v>
      </c>
      <c r="S31" s="212">
        <v>1</v>
      </c>
      <c r="T31" s="212">
        <v>0</v>
      </c>
      <c r="U31" s="212">
        <v>0</v>
      </c>
      <c r="V31" s="212">
        <v>4</v>
      </c>
      <c r="W31" s="212">
        <v>4</v>
      </c>
      <c r="X31" s="212">
        <v>4</v>
      </c>
      <c r="Y31" s="212">
        <v>4</v>
      </c>
      <c r="Z31" s="212">
        <v>2</v>
      </c>
      <c r="AA31" s="212">
        <v>2</v>
      </c>
      <c r="AB31" s="212">
        <v>3</v>
      </c>
      <c r="AC31" s="212">
        <v>3</v>
      </c>
      <c r="AD31" s="212">
        <v>4</v>
      </c>
      <c r="AE31" s="212">
        <v>4</v>
      </c>
      <c r="AF31" s="212">
        <v>4</v>
      </c>
      <c r="AG31" s="212">
        <v>3</v>
      </c>
    </row>
    <row r="32" spans="1:33" s="90" customFormat="1" ht="18" customHeight="1">
      <c r="A32" s="431" t="s">
        <v>261</v>
      </c>
      <c r="B32" s="432"/>
      <c r="C32" s="107">
        <v>24</v>
      </c>
      <c r="D32" s="407">
        <v>4</v>
      </c>
      <c r="E32" s="408"/>
      <c r="F32" s="407">
        <v>4</v>
      </c>
      <c r="G32" s="408"/>
      <c r="H32" s="407">
        <v>4</v>
      </c>
      <c r="I32" s="408"/>
      <c r="J32" s="228">
        <v>2</v>
      </c>
      <c r="K32" s="211">
        <v>3</v>
      </c>
      <c r="L32" s="211">
        <v>4</v>
      </c>
      <c r="M32" s="211">
        <v>4</v>
      </c>
      <c r="N32" s="211">
        <v>4</v>
      </c>
      <c r="O32" s="211">
        <v>0</v>
      </c>
      <c r="P32" s="211">
        <v>0</v>
      </c>
      <c r="Q32" s="211">
        <v>4</v>
      </c>
      <c r="R32" s="211">
        <v>2</v>
      </c>
      <c r="S32" s="211">
        <v>2</v>
      </c>
      <c r="T32" s="211">
        <v>1</v>
      </c>
      <c r="U32" s="211">
        <v>0</v>
      </c>
      <c r="V32" s="211">
        <v>4</v>
      </c>
      <c r="W32" s="211">
        <v>3</v>
      </c>
      <c r="X32" s="211">
        <v>3</v>
      </c>
      <c r="Y32" s="211">
        <v>3</v>
      </c>
      <c r="Z32" s="211">
        <v>0</v>
      </c>
      <c r="AA32" s="211">
        <v>0</v>
      </c>
      <c r="AB32" s="211">
        <v>2</v>
      </c>
      <c r="AC32" s="211">
        <v>1</v>
      </c>
      <c r="AD32" s="211">
        <v>4</v>
      </c>
      <c r="AE32" s="211">
        <v>3</v>
      </c>
      <c r="AF32" s="211">
        <v>4</v>
      </c>
      <c r="AG32" s="211">
        <v>3</v>
      </c>
    </row>
    <row r="33" spans="1:33" s="90" customFormat="1" ht="18" customHeight="1">
      <c r="A33" s="423" t="s">
        <v>92</v>
      </c>
      <c r="B33" s="424"/>
      <c r="C33" s="230">
        <v>25</v>
      </c>
      <c r="D33" s="379">
        <f>SUM(D34:E36)</f>
        <v>5</v>
      </c>
      <c r="E33" s="380"/>
      <c r="F33" s="379">
        <f t="shared" ref="F33" si="22">SUM(F34:G36)</f>
        <v>5</v>
      </c>
      <c r="G33" s="380"/>
      <c r="H33" s="379">
        <f t="shared" ref="H33" si="23">SUM(H34:I36)</f>
        <v>5</v>
      </c>
      <c r="I33" s="380"/>
      <c r="J33" s="231">
        <f>SUM(J34:J36)</f>
        <v>4</v>
      </c>
      <c r="K33" s="231">
        <f t="shared" ref="K33:AG33" si="24">SUM(K34:K36)</f>
        <v>5</v>
      </c>
      <c r="L33" s="231">
        <f t="shared" si="24"/>
        <v>5</v>
      </c>
      <c r="M33" s="231">
        <f t="shared" si="24"/>
        <v>5</v>
      </c>
      <c r="N33" s="231">
        <f t="shared" si="24"/>
        <v>5</v>
      </c>
      <c r="O33" s="231">
        <f t="shared" si="24"/>
        <v>0</v>
      </c>
      <c r="P33" s="231">
        <f t="shared" si="24"/>
        <v>0</v>
      </c>
      <c r="Q33" s="231">
        <f t="shared" si="24"/>
        <v>5</v>
      </c>
      <c r="R33" s="231">
        <f t="shared" si="24"/>
        <v>5</v>
      </c>
      <c r="S33" s="231">
        <f t="shared" si="24"/>
        <v>0</v>
      </c>
      <c r="T33" s="231">
        <f t="shared" si="24"/>
        <v>0</v>
      </c>
      <c r="U33" s="231">
        <f t="shared" si="24"/>
        <v>0</v>
      </c>
      <c r="V33" s="231">
        <f t="shared" si="24"/>
        <v>5</v>
      </c>
      <c r="W33" s="231">
        <f t="shared" si="24"/>
        <v>5</v>
      </c>
      <c r="X33" s="231">
        <f t="shared" si="24"/>
        <v>5</v>
      </c>
      <c r="Y33" s="231">
        <f t="shared" si="24"/>
        <v>5</v>
      </c>
      <c r="Z33" s="231">
        <f t="shared" si="24"/>
        <v>0</v>
      </c>
      <c r="AA33" s="231">
        <f t="shared" si="24"/>
        <v>0</v>
      </c>
      <c r="AB33" s="231">
        <f t="shared" si="24"/>
        <v>1</v>
      </c>
      <c r="AC33" s="231">
        <f t="shared" si="24"/>
        <v>1</v>
      </c>
      <c r="AD33" s="231">
        <f t="shared" si="24"/>
        <v>5</v>
      </c>
      <c r="AE33" s="231">
        <f t="shared" si="24"/>
        <v>3</v>
      </c>
      <c r="AF33" s="231">
        <f t="shared" si="24"/>
        <v>5</v>
      </c>
      <c r="AG33" s="231">
        <f t="shared" si="24"/>
        <v>3</v>
      </c>
    </row>
    <row r="34" spans="1:33" s="90" customFormat="1" ht="18" customHeight="1">
      <c r="A34" s="431" t="s">
        <v>262</v>
      </c>
      <c r="B34" s="432"/>
      <c r="C34" s="107">
        <v>26</v>
      </c>
      <c r="D34" s="409">
        <v>2</v>
      </c>
      <c r="E34" s="410"/>
      <c r="F34" s="409">
        <v>2</v>
      </c>
      <c r="G34" s="410"/>
      <c r="H34" s="409">
        <v>2</v>
      </c>
      <c r="I34" s="410"/>
      <c r="J34" s="213">
        <v>1</v>
      </c>
      <c r="K34" s="212">
        <v>2</v>
      </c>
      <c r="L34" s="212">
        <v>2</v>
      </c>
      <c r="M34" s="212">
        <v>2</v>
      </c>
      <c r="N34" s="212">
        <v>2</v>
      </c>
      <c r="O34" s="212">
        <v>0</v>
      </c>
      <c r="P34" s="212">
        <v>0</v>
      </c>
      <c r="Q34" s="212">
        <v>2</v>
      </c>
      <c r="R34" s="212">
        <v>2</v>
      </c>
      <c r="S34" s="212">
        <v>0</v>
      </c>
      <c r="T34" s="212">
        <v>0</v>
      </c>
      <c r="U34" s="212">
        <v>0</v>
      </c>
      <c r="V34" s="212">
        <v>2</v>
      </c>
      <c r="W34" s="212">
        <v>2</v>
      </c>
      <c r="X34" s="212">
        <v>2</v>
      </c>
      <c r="Y34" s="212">
        <v>2</v>
      </c>
      <c r="Z34" s="212">
        <v>0</v>
      </c>
      <c r="AA34" s="212">
        <v>0</v>
      </c>
      <c r="AB34" s="212">
        <v>0</v>
      </c>
      <c r="AC34" s="212">
        <v>0</v>
      </c>
      <c r="AD34" s="212">
        <v>2</v>
      </c>
      <c r="AE34" s="212">
        <v>1</v>
      </c>
      <c r="AF34" s="212">
        <v>2</v>
      </c>
      <c r="AG34" s="212">
        <v>1</v>
      </c>
    </row>
    <row r="35" spans="1:33" s="90" customFormat="1" ht="18" customHeight="1">
      <c r="A35" s="431" t="s">
        <v>263</v>
      </c>
      <c r="B35" s="432"/>
      <c r="C35" s="107">
        <v>27</v>
      </c>
      <c r="D35" s="409">
        <v>1</v>
      </c>
      <c r="E35" s="410"/>
      <c r="F35" s="409">
        <v>1</v>
      </c>
      <c r="G35" s="410"/>
      <c r="H35" s="409">
        <v>1</v>
      </c>
      <c r="I35" s="410"/>
      <c r="J35" s="213">
        <v>1</v>
      </c>
      <c r="K35" s="212">
        <v>1</v>
      </c>
      <c r="L35" s="212">
        <v>1</v>
      </c>
      <c r="M35" s="227">
        <f t="shared" ref="M35" si="25">+N35+O35+P35</f>
        <v>1</v>
      </c>
      <c r="N35" s="212">
        <v>1</v>
      </c>
      <c r="O35" s="212"/>
      <c r="P35" s="212"/>
      <c r="Q35" s="227">
        <f t="shared" ref="Q35" si="26">+R35+S35+T35+U35</f>
        <v>1</v>
      </c>
      <c r="R35" s="212">
        <v>1</v>
      </c>
      <c r="S35" s="212"/>
      <c r="T35" s="212"/>
      <c r="U35" s="212"/>
      <c r="V35" s="227">
        <v>1</v>
      </c>
      <c r="W35" s="227">
        <v>1</v>
      </c>
      <c r="X35" s="212">
        <v>1</v>
      </c>
      <c r="Y35" s="212">
        <v>1</v>
      </c>
      <c r="Z35" s="212"/>
      <c r="AA35" s="212"/>
      <c r="AB35" s="212"/>
      <c r="AC35" s="212"/>
      <c r="AD35" s="212">
        <v>1</v>
      </c>
      <c r="AE35" s="212">
        <v>0</v>
      </c>
      <c r="AF35" s="212">
        <v>1</v>
      </c>
      <c r="AG35" s="212">
        <v>0</v>
      </c>
    </row>
    <row r="36" spans="1:33" s="90" customFormat="1" ht="18" customHeight="1">
      <c r="A36" s="431" t="s">
        <v>264</v>
      </c>
      <c r="B36" s="432"/>
      <c r="C36" s="107">
        <v>28</v>
      </c>
      <c r="D36" s="407">
        <v>2</v>
      </c>
      <c r="E36" s="408"/>
      <c r="F36" s="407">
        <v>2</v>
      </c>
      <c r="G36" s="408"/>
      <c r="H36" s="407">
        <v>2</v>
      </c>
      <c r="I36" s="408"/>
      <c r="J36" s="228">
        <v>2</v>
      </c>
      <c r="K36" s="211">
        <v>2</v>
      </c>
      <c r="L36" s="211">
        <v>2</v>
      </c>
      <c r="M36" s="211">
        <v>2</v>
      </c>
      <c r="N36" s="211">
        <v>2</v>
      </c>
      <c r="O36" s="211">
        <v>0</v>
      </c>
      <c r="P36" s="211">
        <v>0</v>
      </c>
      <c r="Q36" s="211">
        <v>2</v>
      </c>
      <c r="R36" s="211">
        <v>2</v>
      </c>
      <c r="S36" s="211">
        <v>0</v>
      </c>
      <c r="T36" s="211">
        <v>0</v>
      </c>
      <c r="U36" s="211">
        <v>0</v>
      </c>
      <c r="V36" s="211">
        <v>2</v>
      </c>
      <c r="W36" s="211">
        <v>2</v>
      </c>
      <c r="X36" s="211">
        <v>2</v>
      </c>
      <c r="Y36" s="211">
        <v>2</v>
      </c>
      <c r="Z36" s="211">
        <v>0</v>
      </c>
      <c r="AA36" s="211">
        <v>0</v>
      </c>
      <c r="AB36" s="211">
        <v>1</v>
      </c>
      <c r="AC36" s="211">
        <v>1</v>
      </c>
      <c r="AD36" s="211">
        <v>2</v>
      </c>
      <c r="AE36" s="211">
        <v>2</v>
      </c>
      <c r="AF36" s="211">
        <v>2</v>
      </c>
      <c r="AG36" s="211">
        <v>2</v>
      </c>
    </row>
    <row r="37" spans="1:33" s="90" customFormat="1" ht="18" customHeight="1">
      <c r="A37" s="423" t="s">
        <v>96</v>
      </c>
      <c r="B37" s="424"/>
      <c r="C37" s="230">
        <v>29</v>
      </c>
      <c r="D37" s="379">
        <f>SUM(D38:E46)</f>
        <v>15</v>
      </c>
      <c r="E37" s="380"/>
      <c r="F37" s="379">
        <f t="shared" ref="F37" si="27">SUM(F38:G46)</f>
        <v>15</v>
      </c>
      <c r="G37" s="380"/>
      <c r="H37" s="379">
        <f t="shared" ref="H37" si="28">SUM(H38:I46)</f>
        <v>13</v>
      </c>
      <c r="I37" s="380"/>
      <c r="J37" s="231">
        <f>SUM(J38:J46)</f>
        <v>12</v>
      </c>
      <c r="K37" s="231">
        <f t="shared" ref="K37:AG37" si="29">SUM(K38:K46)</f>
        <v>10</v>
      </c>
      <c r="L37" s="231">
        <f t="shared" si="29"/>
        <v>12</v>
      </c>
      <c r="M37" s="231">
        <f t="shared" si="29"/>
        <v>15</v>
      </c>
      <c r="N37" s="231">
        <f t="shared" si="29"/>
        <v>15</v>
      </c>
      <c r="O37" s="231">
        <f t="shared" si="29"/>
        <v>0</v>
      </c>
      <c r="P37" s="231">
        <f t="shared" si="29"/>
        <v>0</v>
      </c>
      <c r="Q37" s="231">
        <f t="shared" si="29"/>
        <v>14</v>
      </c>
      <c r="R37" s="231">
        <f t="shared" si="29"/>
        <v>14</v>
      </c>
      <c r="S37" s="231">
        <f t="shared" si="29"/>
        <v>0</v>
      </c>
      <c r="T37" s="231">
        <f t="shared" si="29"/>
        <v>0</v>
      </c>
      <c r="U37" s="231">
        <f t="shared" si="29"/>
        <v>0</v>
      </c>
      <c r="V37" s="231">
        <f t="shared" si="29"/>
        <v>15</v>
      </c>
      <c r="W37" s="231">
        <f t="shared" si="29"/>
        <v>15</v>
      </c>
      <c r="X37" s="231">
        <f t="shared" si="29"/>
        <v>15</v>
      </c>
      <c r="Y37" s="231">
        <f t="shared" si="29"/>
        <v>15</v>
      </c>
      <c r="Z37" s="231">
        <f t="shared" si="29"/>
        <v>0</v>
      </c>
      <c r="AA37" s="231">
        <f t="shared" si="29"/>
        <v>0</v>
      </c>
      <c r="AB37" s="231">
        <f t="shared" si="29"/>
        <v>1</v>
      </c>
      <c r="AC37" s="231">
        <f t="shared" si="29"/>
        <v>1</v>
      </c>
      <c r="AD37" s="231">
        <f t="shared" si="29"/>
        <v>15</v>
      </c>
      <c r="AE37" s="231">
        <f t="shared" si="29"/>
        <v>13</v>
      </c>
      <c r="AF37" s="231">
        <f t="shared" si="29"/>
        <v>15</v>
      </c>
      <c r="AG37" s="231">
        <f t="shared" si="29"/>
        <v>13</v>
      </c>
    </row>
    <row r="38" spans="1:33" s="90" customFormat="1" ht="18" customHeight="1">
      <c r="A38" s="411" t="s">
        <v>97</v>
      </c>
      <c r="B38" s="412"/>
      <c r="C38" s="107">
        <v>30</v>
      </c>
      <c r="D38" s="407">
        <v>0</v>
      </c>
      <c r="E38" s="408"/>
      <c r="F38" s="407"/>
      <c r="G38" s="408"/>
      <c r="H38" s="407"/>
      <c r="I38" s="408"/>
      <c r="J38" s="228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</row>
    <row r="39" spans="1:33" s="90" customFormat="1" ht="18" customHeight="1">
      <c r="A39" s="411" t="s">
        <v>98</v>
      </c>
      <c r="B39" s="412"/>
      <c r="C39" s="107">
        <v>31</v>
      </c>
      <c r="D39" s="407">
        <v>0</v>
      </c>
      <c r="E39" s="408"/>
      <c r="F39" s="407"/>
      <c r="G39" s="408"/>
      <c r="H39" s="407"/>
      <c r="I39" s="408"/>
      <c r="J39" s="228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</row>
    <row r="40" spans="1:33" s="90" customFormat="1" ht="18" customHeight="1">
      <c r="A40" s="411" t="s">
        <v>243</v>
      </c>
      <c r="B40" s="412"/>
      <c r="C40" s="107">
        <v>32</v>
      </c>
      <c r="D40" s="409">
        <v>4</v>
      </c>
      <c r="E40" s="410"/>
      <c r="F40" s="409">
        <v>4</v>
      </c>
      <c r="G40" s="410"/>
      <c r="H40" s="409">
        <v>3</v>
      </c>
      <c r="I40" s="410"/>
      <c r="J40" s="213">
        <v>4</v>
      </c>
      <c r="K40" s="212">
        <v>2</v>
      </c>
      <c r="L40" s="212">
        <v>4</v>
      </c>
      <c r="M40" s="212">
        <v>4</v>
      </c>
      <c r="N40" s="212">
        <v>4</v>
      </c>
      <c r="O40" s="212">
        <v>0</v>
      </c>
      <c r="P40" s="212">
        <v>0</v>
      </c>
      <c r="Q40" s="212">
        <v>4</v>
      </c>
      <c r="R40" s="212">
        <v>4</v>
      </c>
      <c r="S40" s="212">
        <v>0</v>
      </c>
      <c r="T40" s="212">
        <v>0</v>
      </c>
      <c r="U40" s="212">
        <v>0</v>
      </c>
      <c r="V40" s="212">
        <v>4</v>
      </c>
      <c r="W40" s="212">
        <v>4</v>
      </c>
      <c r="X40" s="212">
        <v>4</v>
      </c>
      <c r="Y40" s="212">
        <v>4</v>
      </c>
      <c r="Z40" s="212">
        <v>0</v>
      </c>
      <c r="AA40" s="212">
        <v>0</v>
      </c>
      <c r="AB40" s="212">
        <v>0</v>
      </c>
      <c r="AC40" s="212">
        <v>0</v>
      </c>
      <c r="AD40" s="212">
        <v>4</v>
      </c>
      <c r="AE40" s="212">
        <v>4</v>
      </c>
      <c r="AF40" s="212">
        <v>4</v>
      </c>
      <c r="AG40" s="212">
        <v>4</v>
      </c>
    </row>
    <row r="41" spans="1:33" s="90" customFormat="1" ht="18" customHeight="1">
      <c r="A41" s="411" t="s">
        <v>240</v>
      </c>
      <c r="B41" s="412"/>
      <c r="C41" s="107">
        <v>33</v>
      </c>
      <c r="D41" s="407">
        <v>1</v>
      </c>
      <c r="E41" s="408"/>
      <c r="F41" s="407">
        <v>1</v>
      </c>
      <c r="G41" s="408"/>
      <c r="H41" s="407">
        <v>1</v>
      </c>
      <c r="I41" s="408"/>
      <c r="J41" s="228">
        <v>1</v>
      </c>
      <c r="K41" s="211">
        <v>1</v>
      </c>
      <c r="L41" s="211">
        <v>1</v>
      </c>
      <c r="M41" s="211">
        <v>1</v>
      </c>
      <c r="N41" s="211">
        <v>1</v>
      </c>
      <c r="O41" s="211"/>
      <c r="P41" s="211"/>
      <c r="Q41" s="211">
        <v>1</v>
      </c>
      <c r="R41" s="211">
        <v>1</v>
      </c>
      <c r="S41" s="211"/>
      <c r="T41" s="211"/>
      <c r="U41" s="211"/>
      <c r="V41" s="211">
        <v>1</v>
      </c>
      <c r="W41" s="211">
        <v>1</v>
      </c>
      <c r="X41" s="211">
        <v>1</v>
      </c>
      <c r="Y41" s="211">
        <v>1</v>
      </c>
      <c r="Z41" s="211"/>
      <c r="AA41" s="211"/>
      <c r="AB41" s="211"/>
      <c r="AC41" s="211"/>
      <c r="AD41" s="211">
        <v>1</v>
      </c>
      <c r="AE41" s="211">
        <v>1</v>
      </c>
      <c r="AF41" s="211">
        <v>1</v>
      </c>
      <c r="AG41" s="211">
        <v>1</v>
      </c>
    </row>
    <row r="42" spans="1:33" s="90" customFormat="1" ht="18" customHeight="1">
      <c r="A42" s="411" t="s">
        <v>241</v>
      </c>
      <c r="B42" s="412"/>
      <c r="C42" s="107">
        <v>34</v>
      </c>
      <c r="D42" s="409">
        <v>1</v>
      </c>
      <c r="E42" s="410"/>
      <c r="F42" s="409">
        <v>1</v>
      </c>
      <c r="G42" s="410"/>
      <c r="H42" s="409">
        <v>1</v>
      </c>
      <c r="I42" s="410"/>
      <c r="J42" s="213">
        <v>1</v>
      </c>
      <c r="K42" s="213">
        <v>1</v>
      </c>
      <c r="L42" s="213">
        <v>1</v>
      </c>
      <c r="M42" s="227">
        <f t="shared" ref="M42" si="30">+N42+O42+P42</f>
        <v>1</v>
      </c>
      <c r="N42" s="213">
        <v>1</v>
      </c>
      <c r="O42" s="213"/>
      <c r="P42" s="213"/>
      <c r="Q42" s="227">
        <f t="shared" ref="Q42" si="31">+R42+S42+T42+U42</f>
        <v>1</v>
      </c>
      <c r="R42" s="213">
        <v>1</v>
      </c>
      <c r="S42" s="213"/>
      <c r="T42" s="213"/>
      <c r="U42" s="213"/>
      <c r="V42" s="227">
        <f t="shared" ref="V42:W42" si="32">+X42+Z42+AB42</f>
        <v>1</v>
      </c>
      <c r="W42" s="227">
        <f t="shared" si="32"/>
        <v>1</v>
      </c>
      <c r="X42" s="213">
        <v>1</v>
      </c>
      <c r="Y42" s="213">
        <v>1</v>
      </c>
      <c r="Z42" s="213"/>
      <c r="AA42" s="213"/>
      <c r="AB42" s="213"/>
      <c r="AC42" s="213"/>
      <c r="AD42" s="213">
        <v>1</v>
      </c>
      <c r="AE42" s="213">
        <v>1</v>
      </c>
      <c r="AF42" s="213">
        <v>1</v>
      </c>
      <c r="AG42" s="213"/>
    </row>
    <row r="43" spans="1:33" s="90" customFormat="1" ht="18" customHeight="1">
      <c r="A43" s="411" t="s">
        <v>239</v>
      </c>
      <c r="B43" s="412"/>
      <c r="C43" s="107">
        <v>35</v>
      </c>
      <c r="D43" s="407">
        <v>1</v>
      </c>
      <c r="E43" s="408"/>
      <c r="F43" s="407">
        <v>1</v>
      </c>
      <c r="G43" s="408"/>
      <c r="H43" s="407">
        <v>1</v>
      </c>
      <c r="I43" s="408"/>
      <c r="J43" s="228">
        <v>1</v>
      </c>
      <c r="K43" s="211">
        <v>1</v>
      </c>
      <c r="L43" s="211">
        <v>1</v>
      </c>
      <c r="M43" s="211">
        <v>1</v>
      </c>
      <c r="N43" s="211">
        <v>1</v>
      </c>
      <c r="O43" s="211"/>
      <c r="P43" s="211"/>
      <c r="Q43" s="211">
        <v>1</v>
      </c>
      <c r="R43" s="211">
        <v>1</v>
      </c>
      <c r="S43" s="211"/>
      <c r="T43" s="211"/>
      <c r="U43" s="211"/>
      <c r="V43" s="211">
        <v>1</v>
      </c>
      <c r="W43" s="211">
        <v>1</v>
      </c>
      <c r="X43" s="211">
        <v>1</v>
      </c>
      <c r="Y43" s="211">
        <v>1</v>
      </c>
      <c r="Z43" s="211"/>
      <c r="AA43" s="211"/>
      <c r="AB43" s="211">
        <v>1</v>
      </c>
      <c r="AC43" s="211">
        <v>1</v>
      </c>
      <c r="AD43" s="211">
        <v>1</v>
      </c>
      <c r="AE43" s="211">
        <v>1</v>
      </c>
      <c r="AF43" s="211">
        <v>1</v>
      </c>
      <c r="AG43" s="211">
        <v>1</v>
      </c>
    </row>
    <row r="44" spans="1:33" s="90" customFormat="1" ht="18" customHeight="1">
      <c r="A44" s="411" t="s">
        <v>242</v>
      </c>
      <c r="B44" s="412"/>
      <c r="C44" s="107">
        <v>36</v>
      </c>
      <c r="D44" s="407">
        <v>4</v>
      </c>
      <c r="E44" s="408"/>
      <c r="F44" s="407">
        <v>4</v>
      </c>
      <c r="G44" s="408"/>
      <c r="H44" s="407">
        <v>4</v>
      </c>
      <c r="I44" s="408"/>
      <c r="J44" s="228">
        <v>2</v>
      </c>
      <c r="K44" s="211">
        <v>3</v>
      </c>
      <c r="L44" s="211">
        <v>3</v>
      </c>
      <c r="M44" s="211">
        <v>4</v>
      </c>
      <c r="N44" s="211">
        <v>4</v>
      </c>
      <c r="O44" s="211">
        <v>0</v>
      </c>
      <c r="P44" s="211">
        <v>0</v>
      </c>
      <c r="Q44" s="211">
        <v>4</v>
      </c>
      <c r="R44" s="211">
        <v>4</v>
      </c>
      <c r="S44" s="211">
        <v>0</v>
      </c>
      <c r="T44" s="211">
        <v>0</v>
      </c>
      <c r="U44" s="211">
        <v>0</v>
      </c>
      <c r="V44" s="211">
        <v>4</v>
      </c>
      <c r="W44" s="211">
        <v>4</v>
      </c>
      <c r="X44" s="211">
        <v>4</v>
      </c>
      <c r="Y44" s="211">
        <v>4</v>
      </c>
      <c r="Z44" s="211">
        <v>0</v>
      </c>
      <c r="AA44" s="211">
        <v>0</v>
      </c>
      <c r="AB44" s="211">
        <v>0</v>
      </c>
      <c r="AC44" s="211">
        <v>0</v>
      </c>
      <c r="AD44" s="211">
        <v>4</v>
      </c>
      <c r="AE44" s="211">
        <v>4</v>
      </c>
      <c r="AF44" s="211">
        <v>4</v>
      </c>
      <c r="AG44" s="211">
        <v>4</v>
      </c>
    </row>
    <row r="45" spans="1:33" s="90" customFormat="1" ht="18" customHeight="1">
      <c r="A45" s="411" t="s">
        <v>104</v>
      </c>
      <c r="B45" s="412"/>
      <c r="C45" s="107">
        <v>37</v>
      </c>
      <c r="D45" s="407">
        <v>0</v>
      </c>
      <c r="E45" s="408"/>
      <c r="F45" s="407"/>
      <c r="G45" s="408"/>
      <c r="H45" s="407"/>
      <c r="I45" s="408"/>
      <c r="J45" s="228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</row>
    <row r="46" spans="1:33" s="90" customFormat="1" ht="18" customHeight="1">
      <c r="A46" s="411" t="s">
        <v>238</v>
      </c>
      <c r="B46" s="412"/>
      <c r="C46" s="107">
        <v>38</v>
      </c>
      <c r="D46" s="407">
        <v>4</v>
      </c>
      <c r="E46" s="408"/>
      <c r="F46" s="407">
        <v>4</v>
      </c>
      <c r="G46" s="408"/>
      <c r="H46" s="407">
        <v>3</v>
      </c>
      <c r="I46" s="408"/>
      <c r="J46" s="228">
        <v>3</v>
      </c>
      <c r="K46" s="211">
        <v>2</v>
      </c>
      <c r="L46" s="211">
        <v>2</v>
      </c>
      <c r="M46" s="211">
        <v>4</v>
      </c>
      <c r="N46" s="211">
        <v>4</v>
      </c>
      <c r="O46" s="211">
        <v>0</v>
      </c>
      <c r="P46" s="211">
        <v>0</v>
      </c>
      <c r="Q46" s="211">
        <v>3</v>
      </c>
      <c r="R46" s="211">
        <v>3</v>
      </c>
      <c r="S46" s="211">
        <v>0</v>
      </c>
      <c r="T46" s="211">
        <v>0</v>
      </c>
      <c r="U46" s="211">
        <v>0</v>
      </c>
      <c r="V46" s="211">
        <v>4</v>
      </c>
      <c r="W46" s="211">
        <v>4</v>
      </c>
      <c r="X46" s="211">
        <v>4</v>
      </c>
      <c r="Y46" s="211">
        <v>4</v>
      </c>
      <c r="Z46" s="211">
        <v>0</v>
      </c>
      <c r="AA46" s="211">
        <v>0</v>
      </c>
      <c r="AB46" s="211">
        <v>0</v>
      </c>
      <c r="AC46" s="211">
        <v>0</v>
      </c>
      <c r="AD46" s="211">
        <v>4</v>
      </c>
      <c r="AE46" s="211">
        <v>2</v>
      </c>
      <c r="AF46" s="211">
        <v>4</v>
      </c>
      <c r="AG46" s="211">
        <v>3</v>
      </c>
    </row>
    <row r="47" spans="1:33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</row>
    <row r="48" spans="1:33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</row>
    <row r="49" spans="1:33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</row>
    <row r="50" spans="1:33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</row>
    <row r="51" spans="1:33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</row>
    <row r="52" spans="1:33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</row>
    <row r="53" spans="1:33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</row>
  </sheetData>
  <mergeCells count="189">
    <mergeCell ref="A1:AG1"/>
    <mergeCell ref="A2:AG2"/>
    <mergeCell ref="D4:E4"/>
    <mergeCell ref="A40:B40"/>
    <mergeCell ref="A31:B31"/>
    <mergeCell ref="A32:B32"/>
    <mergeCell ref="A33:B33"/>
    <mergeCell ref="H36:I36"/>
    <mergeCell ref="H37:I37"/>
    <mergeCell ref="H38:I38"/>
    <mergeCell ref="H39:I39"/>
    <mergeCell ref="H40:I40"/>
    <mergeCell ref="H32:I32"/>
    <mergeCell ref="H33:I33"/>
    <mergeCell ref="H34:I34"/>
    <mergeCell ref="H35:I35"/>
    <mergeCell ref="H44:I44"/>
    <mergeCell ref="A3:C3"/>
    <mergeCell ref="A4:B7"/>
    <mergeCell ref="C4:C7"/>
    <mergeCell ref="K5:K7"/>
    <mergeCell ref="D5:E7"/>
    <mergeCell ref="H5:I7"/>
    <mergeCell ref="F4:AG4"/>
    <mergeCell ref="AF5:AF7"/>
    <mergeCell ref="F5:G7"/>
    <mergeCell ref="Z6:Z7"/>
    <mergeCell ref="H41:I41"/>
    <mergeCell ref="H42:I42"/>
    <mergeCell ref="H43:I43"/>
    <mergeCell ref="A34:B34"/>
    <mergeCell ref="A35:B35"/>
    <mergeCell ref="D14:E14"/>
    <mergeCell ref="D35:E35"/>
    <mergeCell ref="D24:E24"/>
    <mergeCell ref="A39:B39"/>
    <mergeCell ref="A26:B26"/>
    <mergeCell ref="A27:B27"/>
    <mergeCell ref="A28:B28"/>
    <mergeCell ref="A29:B29"/>
    <mergeCell ref="A30:B30"/>
    <mergeCell ref="D39:E39"/>
    <mergeCell ref="A13:B13"/>
    <mergeCell ref="A25:B25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19:B19"/>
    <mergeCell ref="A24:B24"/>
    <mergeCell ref="AB6:AB7"/>
    <mergeCell ref="X6:X7"/>
    <mergeCell ref="V5:V7"/>
    <mergeCell ref="AE6:AE7"/>
    <mergeCell ref="W6:W7"/>
    <mergeCell ref="AD5:AD7"/>
    <mergeCell ref="A36:B36"/>
    <mergeCell ref="A37:B37"/>
    <mergeCell ref="A38:B38"/>
    <mergeCell ref="D8:E8"/>
    <mergeCell ref="D13:E13"/>
    <mergeCell ref="A10:B10"/>
    <mergeCell ref="A11:B11"/>
    <mergeCell ref="H21:I21"/>
    <mergeCell ref="H22:I22"/>
    <mergeCell ref="H23:I23"/>
    <mergeCell ref="H24:I24"/>
    <mergeCell ref="H25:I25"/>
    <mergeCell ref="H26:I26"/>
    <mergeCell ref="H9:I9"/>
    <mergeCell ref="H10:I10"/>
    <mergeCell ref="H11:I11"/>
    <mergeCell ref="H12:I12"/>
    <mergeCell ref="H13:I13"/>
    <mergeCell ref="Q5:Q7"/>
    <mergeCell ref="R5:U5"/>
    <mergeCell ref="R6:R7"/>
    <mergeCell ref="S6:S7"/>
    <mergeCell ref="U6:U7"/>
    <mergeCell ref="H8:I8"/>
    <mergeCell ref="L5:L7"/>
    <mergeCell ref="J5:J7"/>
    <mergeCell ref="O6:O7"/>
    <mergeCell ref="T6:T7"/>
    <mergeCell ref="M5:M7"/>
    <mergeCell ref="N5:P5"/>
    <mergeCell ref="N6:N7"/>
    <mergeCell ref="P6:P7"/>
    <mergeCell ref="D9:E9"/>
    <mergeCell ref="D12:E12"/>
    <mergeCell ref="A8:B8"/>
    <mergeCell ref="A9:B9"/>
    <mergeCell ref="A12:B12"/>
    <mergeCell ref="AG6:AG7"/>
    <mergeCell ref="F8:G8"/>
    <mergeCell ref="F40:G40"/>
    <mergeCell ref="F41:G41"/>
    <mergeCell ref="F26:G26"/>
    <mergeCell ref="F27:G27"/>
    <mergeCell ref="F28:G28"/>
    <mergeCell ref="F29:G29"/>
    <mergeCell ref="F30:G30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9:G9"/>
    <mergeCell ref="F36:G36"/>
    <mergeCell ref="F37:G37"/>
    <mergeCell ref="F38:G38"/>
    <mergeCell ref="F39:G39"/>
    <mergeCell ref="F22:G22"/>
    <mergeCell ref="F23:G23"/>
    <mergeCell ref="F24:G24"/>
    <mergeCell ref="F25:G25"/>
    <mergeCell ref="F10:G10"/>
    <mergeCell ref="F11:G11"/>
    <mergeCell ref="F12:G12"/>
    <mergeCell ref="F31:G31"/>
    <mergeCell ref="F32:G32"/>
    <mergeCell ref="F33:G33"/>
    <mergeCell ref="F34:G34"/>
    <mergeCell ref="F35:G35"/>
    <mergeCell ref="H14:I14"/>
    <mergeCell ref="H15:I15"/>
    <mergeCell ref="H16:I16"/>
    <mergeCell ref="H17:I17"/>
    <mergeCell ref="H27:I27"/>
    <mergeCell ref="H28:I28"/>
    <mergeCell ref="H29:I29"/>
    <mergeCell ref="H30:I30"/>
    <mergeCell ref="H31:I31"/>
    <mergeCell ref="H18:I18"/>
    <mergeCell ref="H19:I19"/>
    <mergeCell ref="H20:I20"/>
    <mergeCell ref="D17:E17"/>
    <mergeCell ref="D18:E18"/>
    <mergeCell ref="D19:E19"/>
    <mergeCell ref="D21:E21"/>
    <mergeCell ref="D22:E22"/>
    <mergeCell ref="D25:E25"/>
    <mergeCell ref="D27:E27"/>
    <mergeCell ref="D28:E28"/>
    <mergeCell ref="D29:E29"/>
    <mergeCell ref="A46:B46"/>
    <mergeCell ref="A41:B41"/>
    <mergeCell ref="A42:B42"/>
    <mergeCell ref="A43:B43"/>
    <mergeCell ref="A44:B44"/>
    <mergeCell ref="A45:B45"/>
    <mergeCell ref="H45:I45"/>
    <mergeCell ref="H46:I46"/>
    <mergeCell ref="D10:E10"/>
    <mergeCell ref="D11:E11"/>
    <mergeCell ref="D31:E31"/>
    <mergeCell ref="D32:E32"/>
    <mergeCell ref="D33:E33"/>
    <mergeCell ref="D34:E34"/>
    <mergeCell ref="D36:E36"/>
    <mergeCell ref="D37:E37"/>
    <mergeCell ref="D38:E38"/>
    <mergeCell ref="D40:E40"/>
    <mergeCell ref="D20:E20"/>
    <mergeCell ref="D26:E26"/>
    <mergeCell ref="D23:E23"/>
    <mergeCell ref="D30:E30"/>
    <mergeCell ref="D15:E15"/>
    <mergeCell ref="D16:E16"/>
    <mergeCell ref="D45:E45"/>
    <mergeCell ref="D41:E41"/>
    <mergeCell ref="D42:E42"/>
    <mergeCell ref="D46:E46"/>
    <mergeCell ref="D44:E44"/>
    <mergeCell ref="D43:E43"/>
    <mergeCell ref="F42:G42"/>
    <mergeCell ref="F43:G43"/>
    <mergeCell ref="F44:G44"/>
    <mergeCell ref="F45:G45"/>
    <mergeCell ref="F46:G46"/>
  </mergeCells>
  <pageMargins left="0.7" right="0.7" top="0.75" bottom="0.75" header="0.3" footer="0.3"/>
  <pageSetup scale="70" orientation="landscape" r:id="rId1"/>
  <ignoredErrors>
    <ignoredError sqref="M18:AG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W50"/>
  <sheetViews>
    <sheetView view="pageBreakPreview" zoomScale="85" zoomScaleNormal="86" zoomScaleSheetLayoutView="85" workbookViewId="0">
      <selection activeCell="Y51" sqref="Y51"/>
    </sheetView>
  </sheetViews>
  <sheetFormatPr defaultColWidth="3.42578125" defaultRowHeight="14.25"/>
  <cols>
    <col min="1" max="1" width="6.42578125" style="13" customWidth="1"/>
    <col min="2" max="2" width="7.140625" style="13" customWidth="1"/>
    <col min="3" max="5" width="3.5703125" style="13" customWidth="1"/>
    <col min="6" max="6" width="3.5703125" style="16" customWidth="1"/>
    <col min="7" max="7" width="3.5703125" style="25" customWidth="1"/>
    <col min="8" max="8" width="3.5703125" style="13" customWidth="1"/>
    <col min="9" max="9" width="3.5703125" style="25" customWidth="1"/>
    <col min="10" max="10" width="3.5703125" style="13" customWidth="1"/>
    <col min="11" max="18" width="6.42578125" style="13" customWidth="1"/>
    <col min="19" max="21" width="7.28515625" style="13" customWidth="1"/>
    <col min="22" max="24" width="6.42578125" style="13" customWidth="1"/>
    <col min="25" max="26" width="6.140625" style="13" customWidth="1"/>
    <col min="27" max="27" width="4.140625" style="13" customWidth="1"/>
    <col min="28" max="28" width="2.28515625" style="22" customWidth="1"/>
    <col min="29" max="29" width="4.140625" style="22" customWidth="1"/>
    <col min="30" max="30" width="3.85546875" style="13" customWidth="1"/>
    <col min="31" max="34" width="6.5703125" style="25" customWidth="1"/>
    <col min="35" max="35" width="7.5703125" style="13" customWidth="1"/>
    <col min="36" max="36" width="6.5703125" style="13" customWidth="1"/>
    <col min="37" max="37" width="7.85546875" style="13" customWidth="1"/>
    <col min="38" max="43" width="7.140625" style="13" customWidth="1"/>
    <col min="44" max="45" width="5.85546875" style="25" customWidth="1"/>
    <col min="46" max="46" width="5.85546875" style="13" customWidth="1"/>
    <col min="47" max="54" width="3.42578125" style="13"/>
    <col min="55" max="55" width="5.85546875" style="13" customWidth="1"/>
    <col min="56" max="16384" width="3.42578125" style="13"/>
  </cols>
  <sheetData>
    <row r="1" spans="1:46" s="8" customFormat="1" ht="18" customHeight="1">
      <c r="A1" s="460" t="s">
        <v>216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s="8" customFormat="1" ht="18" customHeight="1">
      <c r="A2" s="460" t="s">
        <v>696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6" s="6" customFormat="1" ht="18" customHeight="1">
      <c r="A3" s="465" t="s">
        <v>182</v>
      </c>
      <c r="B3" s="465"/>
      <c r="C3" s="465"/>
      <c r="D3" s="465"/>
      <c r="E3" s="45"/>
      <c r="F3" s="45"/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7"/>
      <c r="X3" s="108" t="s">
        <v>220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46"/>
      <c r="AN3" s="48"/>
      <c r="AO3" s="49"/>
      <c r="AP3" s="49"/>
      <c r="AQ3" s="47"/>
      <c r="AR3" s="47"/>
      <c r="AS3" s="47"/>
      <c r="AT3" s="200" t="s">
        <v>220</v>
      </c>
    </row>
    <row r="4" spans="1:46" s="6" customFormat="1" ht="25.5" customHeight="1">
      <c r="A4" s="499" t="s">
        <v>70</v>
      </c>
      <c r="B4" s="500"/>
      <c r="C4" s="500"/>
      <c r="D4" s="500"/>
      <c r="E4" s="501"/>
      <c r="F4" s="451" t="s">
        <v>17</v>
      </c>
      <c r="G4" s="490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2"/>
      <c r="Y4" s="466" t="s">
        <v>70</v>
      </c>
      <c r="Z4" s="466"/>
      <c r="AA4" s="466"/>
      <c r="AB4" s="466"/>
      <c r="AC4" s="466"/>
      <c r="AD4" s="466" t="s">
        <v>17</v>
      </c>
      <c r="AE4" s="451"/>
      <c r="AF4" s="452"/>
      <c r="AG4" s="452"/>
      <c r="AH4" s="453"/>
      <c r="AI4" s="466" t="s">
        <v>62</v>
      </c>
      <c r="AJ4" s="466"/>
      <c r="AK4" s="466"/>
      <c r="AL4" s="466"/>
      <c r="AM4" s="499"/>
      <c r="AN4" s="500"/>
      <c r="AO4" s="500"/>
      <c r="AP4" s="500"/>
      <c r="AQ4" s="500"/>
      <c r="AR4" s="500"/>
      <c r="AS4" s="500"/>
      <c r="AT4" s="501"/>
    </row>
    <row r="5" spans="1:46" s="27" customFormat="1" ht="25.5" customHeight="1">
      <c r="A5" s="505"/>
      <c r="B5" s="506"/>
      <c r="C5" s="506"/>
      <c r="D5" s="506"/>
      <c r="E5" s="507"/>
      <c r="F5" s="466"/>
      <c r="G5" s="454" t="s">
        <v>107</v>
      </c>
      <c r="H5" s="480"/>
      <c r="I5" s="483" t="s">
        <v>25</v>
      </c>
      <c r="J5" s="483"/>
      <c r="K5" s="485" t="s">
        <v>15</v>
      </c>
      <c r="L5" s="485"/>
      <c r="M5" s="485"/>
      <c r="N5" s="485"/>
      <c r="O5" s="485"/>
      <c r="P5" s="485"/>
      <c r="Q5" s="485"/>
      <c r="R5" s="485"/>
      <c r="S5" s="485" t="s">
        <v>14</v>
      </c>
      <c r="T5" s="485"/>
      <c r="U5" s="485"/>
      <c r="V5" s="485"/>
      <c r="W5" s="485"/>
      <c r="X5" s="485"/>
      <c r="Y5" s="466"/>
      <c r="Z5" s="466"/>
      <c r="AA5" s="466"/>
      <c r="AB5" s="466"/>
      <c r="AC5" s="466"/>
      <c r="AD5" s="466"/>
      <c r="AE5" s="466" t="s">
        <v>14</v>
      </c>
      <c r="AF5" s="466"/>
      <c r="AG5" s="466" t="s">
        <v>13</v>
      </c>
      <c r="AH5" s="451"/>
      <c r="AI5" s="483" t="s">
        <v>222</v>
      </c>
      <c r="AJ5" s="486" t="s">
        <v>26</v>
      </c>
      <c r="AK5" s="486" t="s">
        <v>59</v>
      </c>
      <c r="AL5" s="486" t="s">
        <v>11</v>
      </c>
      <c r="AM5" s="471" t="s">
        <v>27</v>
      </c>
      <c r="AN5" s="487" t="s">
        <v>15</v>
      </c>
      <c r="AO5" s="487"/>
      <c r="AP5" s="461" t="s">
        <v>14</v>
      </c>
      <c r="AQ5" s="462"/>
      <c r="AR5" s="461" t="s">
        <v>13</v>
      </c>
      <c r="AS5" s="514"/>
      <c r="AT5" s="462"/>
    </row>
    <row r="6" spans="1:46" s="6" customFormat="1" ht="15.75" customHeight="1">
      <c r="A6" s="505"/>
      <c r="B6" s="506"/>
      <c r="C6" s="506"/>
      <c r="D6" s="506"/>
      <c r="E6" s="507"/>
      <c r="F6" s="466"/>
      <c r="G6" s="454"/>
      <c r="H6" s="480"/>
      <c r="I6" s="483"/>
      <c r="J6" s="483"/>
      <c r="K6" s="454" t="s">
        <v>69</v>
      </c>
      <c r="L6" s="151"/>
      <c r="M6" s="485" t="s">
        <v>24</v>
      </c>
      <c r="N6" s="485"/>
      <c r="O6" s="494" t="s">
        <v>23</v>
      </c>
      <c r="P6" s="494"/>
      <c r="Q6" s="494" t="s">
        <v>22</v>
      </c>
      <c r="R6" s="495"/>
      <c r="S6" s="454" t="s">
        <v>69</v>
      </c>
      <c r="T6" s="151"/>
      <c r="U6" s="485" t="s">
        <v>24</v>
      </c>
      <c r="V6" s="485"/>
      <c r="W6" s="494" t="s">
        <v>23</v>
      </c>
      <c r="X6" s="494"/>
      <c r="Y6" s="466"/>
      <c r="Z6" s="466"/>
      <c r="AA6" s="466"/>
      <c r="AB6" s="466"/>
      <c r="AC6" s="466"/>
      <c r="AD6" s="466"/>
      <c r="AE6" s="451" t="s">
        <v>22</v>
      </c>
      <c r="AF6" s="453"/>
      <c r="AG6" s="470" t="s">
        <v>69</v>
      </c>
      <c r="AH6" s="152"/>
      <c r="AI6" s="483"/>
      <c r="AJ6" s="486"/>
      <c r="AK6" s="486"/>
      <c r="AL6" s="486"/>
      <c r="AM6" s="471"/>
      <c r="AN6" s="487"/>
      <c r="AO6" s="487"/>
      <c r="AP6" s="463"/>
      <c r="AQ6" s="464"/>
      <c r="AR6" s="463"/>
      <c r="AS6" s="515"/>
      <c r="AT6" s="464"/>
    </row>
    <row r="7" spans="1:46" s="6" customFormat="1" ht="17.25" customHeight="1">
      <c r="A7" s="505"/>
      <c r="B7" s="506"/>
      <c r="C7" s="506"/>
      <c r="D7" s="506"/>
      <c r="E7" s="507"/>
      <c r="F7" s="466"/>
      <c r="G7" s="454"/>
      <c r="H7" s="480"/>
      <c r="I7" s="483"/>
      <c r="J7" s="483"/>
      <c r="K7" s="471"/>
      <c r="L7" s="486" t="s">
        <v>12</v>
      </c>
      <c r="M7" s="469" t="s">
        <v>69</v>
      </c>
      <c r="N7" s="166"/>
      <c r="O7" s="467" t="s">
        <v>69</v>
      </c>
      <c r="P7" s="166"/>
      <c r="Q7" s="467" t="s">
        <v>69</v>
      </c>
      <c r="R7" s="166"/>
      <c r="S7" s="471"/>
      <c r="T7" s="486" t="s">
        <v>12</v>
      </c>
      <c r="U7" s="469" t="s">
        <v>69</v>
      </c>
      <c r="V7" s="166"/>
      <c r="W7" s="467" t="s">
        <v>69</v>
      </c>
      <c r="X7" s="167"/>
      <c r="Y7" s="466"/>
      <c r="Z7" s="466"/>
      <c r="AA7" s="466"/>
      <c r="AB7" s="466"/>
      <c r="AC7" s="466"/>
      <c r="AD7" s="466"/>
      <c r="AE7" s="454" t="s">
        <v>69</v>
      </c>
      <c r="AF7" s="152"/>
      <c r="AG7" s="471"/>
      <c r="AH7" s="459" t="s">
        <v>12</v>
      </c>
      <c r="AI7" s="483"/>
      <c r="AJ7" s="486"/>
      <c r="AK7" s="486"/>
      <c r="AL7" s="486"/>
      <c r="AM7" s="471"/>
      <c r="AN7" s="472" t="s">
        <v>20</v>
      </c>
      <c r="AO7" s="472" t="s">
        <v>21</v>
      </c>
      <c r="AP7" s="456" t="s">
        <v>19</v>
      </c>
      <c r="AQ7" s="458" t="s">
        <v>18</v>
      </c>
      <c r="AR7" s="470" t="s">
        <v>55</v>
      </c>
      <c r="AS7" s="470" t="s">
        <v>53</v>
      </c>
      <c r="AT7" s="459" t="s">
        <v>54</v>
      </c>
    </row>
    <row r="8" spans="1:46" s="6" customFormat="1" ht="51.75" customHeight="1">
      <c r="A8" s="495"/>
      <c r="B8" s="508"/>
      <c r="C8" s="508"/>
      <c r="D8" s="508"/>
      <c r="E8" s="509"/>
      <c r="F8" s="466"/>
      <c r="G8" s="481"/>
      <c r="H8" s="482"/>
      <c r="I8" s="483"/>
      <c r="J8" s="483"/>
      <c r="K8" s="455"/>
      <c r="L8" s="486"/>
      <c r="M8" s="493"/>
      <c r="N8" s="168" t="s">
        <v>12</v>
      </c>
      <c r="O8" s="468"/>
      <c r="P8" s="168" t="s">
        <v>12</v>
      </c>
      <c r="Q8" s="468"/>
      <c r="R8" s="168" t="s">
        <v>12</v>
      </c>
      <c r="S8" s="455"/>
      <c r="T8" s="486"/>
      <c r="U8" s="468"/>
      <c r="V8" s="168" t="s">
        <v>12</v>
      </c>
      <c r="W8" s="468"/>
      <c r="X8" s="165" t="s">
        <v>12</v>
      </c>
      <c r="Y8" s="466"/>
      <c r="Z8" s="466"/>
      <c r="AA8" s="466"/>
      <c r="AB8" s="466"/>
      <c r="AC8" s="466"/>
      <c r="AD8" s="466"/>
      <c r="AE8" s="455"/>
      <c r="AF8" s="163" t="s">
        <v>12</v>
      </c>
      <c r="AG8" s="455"/>
      <c r="AH8" s="455"/>
      <c r="AI8" s="483"/>
      <c r="AJ8" s="486"/>
      <c r="AK8" s="486"/>
      <c r="AL8" s="486"/>
      <c r="AM8" s="455"/>
      <c r="AN8" s="473"/>
      <c r="AO8" s="473"/>
      <c r="AP8" s="457"/>
      <c r="AQ8" s="458"/>
      <c r="AR8" s="481"/>
      <c r="AS8" s="481"/>
      <c r="AT8" s="455"/>
    </row>
    <row r="9" spans="1:46" s="4" customFormat="1" ht="17.25" customHeight="1">
      <c r="A9" s="502" t="s">
        <v>64</v>
      </c>
      <c r="B9" s="503"/>
      <c r="C9" s="503"/>
      <c r="D9" s="503"/>
      <c r="E9" s="504"/>
      <c r="F9" s="50" t="s">
        <v>9</v>
      </c>
      <c r="G9" s="474">
        <v>1</v>
      </c>
      <c r="H9" s="475"/>
      <c r="I9" s="474">
        <v>2</v>
      </c>
      <c r="J9" s="475"/>
      <c r="K9" s="51">
        <v>3</v>
      </c>
      <c r="L9" s="51">
        <v>4</v>
      </c>
      <c r="M9" s="51">
        <v>5</v>
      </c>
      <c r="N9" s="51">
        <v>6</v>
      </c>
      <c r="O9" s="51">
        <v>7</v>
      </c>
      <c r="P9" s="51">
        <v>8</v>
      </c>
      <c r="Q9" s="51">
        <v>9</v>
      </c>
      <c r="R9" s="51" t="s">
        <v>7</v>
      </c>
      <c r="S9" s="51" t="s">
        <v>6</v>
      </c>
      <c r="T9" s="51" t="s">
        <v>5</v>
      </c>
      <c r="U9" s="51" t="s">
        <v>4</v>
      </c>
      <c r="V9" s="51" t="s">
        <v>3</v>
      </c>
      <c r="W9" s="51" t="s">
        <v>2</v>
      </c>
      <c r="X9" s="51" t="s">
        <v>1</v>
      </c>
      <c r="Y9" s="485" t="s">
        <v>10</v>
      </c>
      <c r="Z9" s="485"/>
      <c r="AA9" s="485"/>
      <c r="AB9" s="485"/>
      <c r="AC9" s="485"/>
      <c r="AD9" s="50" t="s">
        <v>9</v>
      </c>
      <c r="AE9" s="164">
        <v>17</v>
      </c>
      <c r="AF9" s="164">
        <v>18</v>
      </c>
      <c r="AG9" s="52">
        <v>19</v>
      </c>
      <c r="AH9" s="52">
        <v>20</v>
      </c>
      <c r="AI9" s="52">
        <v>21</v>
      </c>
      <c r="AJ9" s="52">
        <v>22</v>
      </c>
      <c r="AK9" s="52">
        <v>23</v>
      </c>
      <c r="AL9" s="52">
        <v>24</v>
      </c>
      <c r="AM9" s="52">
        <v>25</v>
      </c>
      <c r="AN9" s="52">
        <v>26</v>
      </c>
      <c r="AO9" s="52">
        <v>27</v>
      </c>
      <c r="AP9" s="52">
        <v>28</v>
      </c>
      <c r="AQ9" s="52">
        <v>29</v>
      </c>
      <c r="AR9" s="52">
        <v>30</v>
      </c>
      <c r="AS9" s="52">
        <v>31</v>
      </c>
      <c r="AT9" s="52">
        <v>32</v>
      </c>
    </row>
    <row r="10" spans="1:46" s="4" customFormat="1" ht="18" customHeight="1">
      <c r="A10" s="496" t="s">
        <v>106</v>
      </c>
      <c r="B10" s="497"/>
      <c r="C10" s="497"/>
      <c r="D10" s="497"/>
      <c r="E10" s="498"/>
      <c r="F10" s="268">
        <v>1</v>
      </c>
      <c r="G10" s="488">
        <f>+G11+G17+G24+G32+G36</f>
        <v>40165</v>
      </c>
      <c r="H10" s="489"/>
      <c r="I10" s="488">
        <f>+I11+I17+I24+I32+I36</f>
        <v>15987</v>
      </c>
      <c r="J10" s="489"/>
      <c r="K10" s="266">
        <f>+K11+K17+K24+K32+K36</f>
        <v>4649</v>
      </c>
      <c r="L10" s="266">
        <f t="shared" ref="L10:X10" si="0">+L11+L17+L24+L32+L36</f>
        <v>1783</v>
      </c>
      <c r="M10" s="266">
        <f t="shared" si="0"/>
        <v>1808</v>
      </c>
      <c r="N10" s="266">
        <f t="shared" si="0"/>
        <v>714</v>
      </c>
      <c r="O10" s="266">
        <f t="shared" si="0"/>
        <v>2138</v>
      </c>
      <c r="P10" s="266">
        <f t="shared" si="0"/>
        <v>784</v>
      </c>
      <c r="Q10" s="266">
        <f t="shared" si="0"/>
        <v>703</v>
      </c>
      <c r="R10" s="266">
        <f t="shared" si="0"/>
        <v>285</v>
      </c>
      <c r="S10" s="266">
        <f t="shared" si="0"/>
        <v>35142</v>
      </c>
      <c r="T10" s="266">
        <f t="shared" si="0"/>
        <v>14054</v>
      </c>
      <c r="U10" s="266">
        <f t="shared" si="0"/>
        <v>20549</v>
      </c>
      <c r="V10" s="266">
        <f t="shared" si="0"/>
        <v>8916</v>
      </c>
      <c r="W10" s="266">
        <f t="shared" si="0"/>
        <v>8352</v>
      </c>
      <c r="X10" s="266">
        <f t="shared" si="0"/>
        <v>2945</v>
      </c>
      <c r="Y10" s="421" t="s">
        <v>106</v>
      </c>
      <c r="Z10" s="422"/>
      <c r="AA10" s="422"/>
      <c r="AB10" s="422"/>
      <c r="AC10" s="484"/>
      <c r="AD10" s="268">
        <v>1</v>
      </c>
      <c r="AE10" s="266">
        <f>+AE11+AE17+AE24+AE32+AE36</f>
        <v>6241</v>
      </c>
      <c r="AF10" s="266">
        <f t="shared" ref="AF10" si="1">+AF11+AF17+AF24+AF32+AF36</f>
        <v>2193</v>
      </c>
      <c r="AG10" s="266">
        <f t="shared" ref="AG10" si="2">+AG11+AG17+AG24+AG32+AG36</f>
        <v>374</v>
      </c>
      <c r="AH10" s="266">
        <f t="shared" ref="AH10" si="3">+AH11+AH17+AH24+AH32+AH36</f>
        <v>150</v>
      </c>
      <c r="AI10" s="266">
        <f t="shared" ref="AI10" si="4">+AI11+AI17+AI24+AI32+AI36</f>
        <v>29790</v>
      </c>
      <c r="AJ10" s="266">
        <f t="shared" ref="AJ10" si="5">+AJ11+AJ17+AJ24+AJ32+AJ36</f>
        <v>236</v>
      </c>
      <c r="AK10" s="266">
        <f t="shared" ref="AK10" si="6">+AK11+AK17+AK24+AK32+AK36</f>
        <v>10089</v>
      </c>
      <c r="AL10" s="266">
        <f t="shared" ref="AL10" si="7">+AL11+AL17+AL24+AL32+AL36</f>
        <v>50</v>
      </c>
      <c r="AM10" s="266">
        <f t="shared" ref="AM10" si="8">+AM11+AM17+AM24+AM32+AM36</f>
        <v>20516</v>
      </c>
      <c r="AN10" s="266">
        <f t="shared" ref="AN10" si="9">+AN11+AN17+AN24+AN32+AN36</f>
        <v>1549</v>
      </c>
      <c r="AO10" s="266">
        <f t="shared" ref="AO10" si="10">+AO11+AO17+AO24+AO32+AO36</f>
        <v>703</v>
      </c>
      <c r="AP10" s="266">
        <f t="shared" ref="AP10" si="11">+AP11+AP17+AP24+AP32+AP36</f>
        <v>6384</v>
      </c>
      <c r="AQ10" s="266">
        <f t="shared" ref="AQ10" si="12">+AQ11+AQ17+AQ24+AQ32+AQ36</f>
        <v>11506</v>
      </c>
      <c r="AR10" s="266">
        <f t="shared" ref="AR10" si="13">+AR11+AR17+AR24+AR32+AR36</f>
        <v>244</v>
      </c>
      <c r="AS10" s="266">
        <f>+AS11+AS17+AS24+AS32+AS36</f>
        <v>120</v>
      </c>
      <c r="AT10" s="266">
        <f t="shared" ref="AT10" si="14">+AT11+AT17+AT24+AT32+AT36</f>
        <v>10</v>
      </c>
    </row>
    <row r="11" spans="1:46" s="4" customFormat="1" ht="18" customHeight="1">
      <c r="A11" s="476" t="s">
        <v>71</v>
      </c>
      <c r="B11" s="477"/>
      <c r="C11" s="477"/>
      <c r="D11" s="477"/>
      <c r="E11" s="478"/>
      <c r="F11" s="51">
        <v>2</v>
      </c>
      <c r="G11" s="447">
        <f>+K11+S11+AG11</f>
        <v>4458</v>
      </c>
      <c r="H11" s="448"/>
      <c r="I11" s="449">
        <f>+L11+T11+AH11</f>
        <v>2088</v>
      </c>
      <c r="J11" s="450"/>
      <c r="K11" s="233">
        <f>+M11+O11+Q11</f>
        <v>619</v>
      </c>
      <c r="L11" s="233">
        <f>+N11+P11+R11</f>
        <v>320</v>
      </c>
      <c r="M11" s="202">
        <f>+M12+M13+M14+M15+M16</f>
        <v>314</v>
      </c>
      <c r="N11" s="202">
        <f t="shared" ref="N11:X11" si="15">+N12+N13+N14+N15+N16</f>
        <v>173</v>
      </c>
      <c r="O11" s="202">
        <f t="shared" si="15"/>
        <v>254</v>
      </c>
      <c r="P11" s="202">
        <f t="shared" si="15"/>
        <v>120</v>
      </c>
      <c r="Q11" s="202">
        <f t="shared" si="15"/>
        <v>51</v>
      </c>
      <c r="R11" s="202">
        <f t="shared" si="15"/>
        <v>27</v>
      </c>
      <c r="S11" s="233">
        <f t="shared" si="15"/>
        <v>3778</v>
      </c>
      <c r="T11" s="233">
        <f t="shared" si="15"/>
        <v>1722</v>
      </c>
      <c r="U11" s="202">
        <f t="shared" si="15"/>
        <v>2261</v>
      </c>
      <c r="V11" s="202">
        <f t="shared" si="15"/>
        <v>1107</v>
      </c>
      <c r="W11" s="202">
        <f t="shared" si="15"/>
        <v>906</v>
      </c>
      <c r="X11" s="202">
        <f t="shared" si="15"/>
        <v>364</v>
      </c>
      <c r="Y11" s="476" t="s">
        <v>71</v>
      </c>
      <c r="Z11" s="477"/>
      <c r="AA11" s="477"/>
      <c r="AB11" s="477"/>
      <c r="AC11" s="478"/>
      <c r="AD11" s="51">
        <v>2</v>
      </c>
      <c r="AE11" s="202">
        <f t="shared" ref="AE11" si="16">+AE12+AE13+AE14+AE15+AE16</f>
        <v>611</v>
      </c>
      <c r="AF11" s="202">
        <f t="shared" ref="AF11" si="17">+AF12+AF13+AF14+AF15+AF16</f>
        <v>251</v>
      </c>
      <c r="AG11" s="202">
        <f t="shared" ref="AG11" si="18">+AG12+AG13+AG14+AG15+AG16</f>
        <v>61</v>
      </c>
      <c r="AH11" s="202">
        <f t="shared" ref="AH11" si="19">+AH12+AH13+AH14+AH15+AH16</f>
        <v>46</v>
      </c>
      <c r="AI11" s="202">
        <f t="shared" ref="AI11" si="20">+AI12+AI13+AI14+AI15+AI16</f>
        <v>4393</v>
      </c>
      <c r="AJ11" s="202">
        <f t="shared" ref="AJ11" si="21">+AJ12+AJ13+AJ14+AJ15+AJ16</f>
        <v>0</v>
      </c>
      <c r="AK11" s="202">
        <f t="shared" ref="AK11" si="22">+AK12+AK13+AK14+AK15+AK16</f>
        <v>65</v>
      </c>
      <c r="AL11" s="202">
        <f t="shared" ref="AL11" si="23">+AL12+AL13+AL14+AL15+AL16</f>
        <v>0</v>
      </c>
      <c r="AM11" s="233">
        <f t="shared" ref="AM11" si="24">+AM12+AM13+AM14+AM15+AM16</f>
        <v>2201</v>
      </c>
      <c r="AN11" s="202">
        <f t="shared" ref="AN11" si="25">+AN12+AN13+AN14+AN15+AN16</f>
        <v>158</v>
      </c>
      <c r="AO11" s="202">
        <f t="shared" ref="AO11" si="26">+AO12+AO13+AO14+AO15+AO16</f>
        <v>51</v>
      </c>
      <c r="AP11" s="202">
        <f t="shared" ref="AP11" si="27">+AP12+AP13+AP14+AP15+AP16</f>
        <v>611</v>
      </c>
      <c r="AQ11" s="202">
        <f t="shared" ref="AQ11" si="28">+AQ12+AQ13+AQ14+AQ15+AQ16</f>
        <v>1320</v>
      </c>
      <c r="AR11" s="202">
        <f t="shared" ref="AR11" si="29">+AR12+AR13+AR14+AR15+AR16</f>
        <v>0</v>
      </c>
      <c r="AS11" s="202">
        <f t="shared" ref="AS11" si="30">+AS12+AS13+AS14+AS15+AS16</f>
        <v>61</v>
      </c>
      <c r="AT11" s="202">
        <f t="shared" ref="AT11" si="31">+AT12+AT13+AT14+AT15+AT16</f>
        <v>0</v>
      </c>
    </row>
    <row r="12" spans="1:46" s="4" customFormat="1" ht="18" customHeight="1">
      <c r="A12" s="431" t="s">
        <v>72</v>
      </c>
      <c r="B12" s="432"/>
      <c r="C12" s="432"/>
      <c r="D12" s="432"/>
      <c r="E12" s="479"/>
      <c r="F12" s="51">
        <v>3</v>
      </c>
      <c r="G12" s="447">
        <f t="shared" ref="G12:G14" si="32">+K12+S12+AG12</f>
        <v>777</v>
      </c>
      <c r="H12" s="448"/>
      <c r="I12" s="449">
        <f t="shared" ref="I12:I45" si="33">+L12+T12+AH12</f>
        <v>314</v>
      </c>
      <c r="J12" s="450"/>
      <c r="K12" s="233">
        <f t="shared" ref="K12:K15" si="34">+M12+O12+Q12</f>
        <v>0</v>
      </c>
      <c r="L12" s="233">
        <f t="shared" ref="L12:L15" si="35">+N12+P12+R12</f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33">
        <f t="shared" ref="S12:S45" si="36">+U12+W12+AE12</f>
        <v>777</v>
      </c>
      <c r="T12" s="233">
        <f t="shared" ref="T12:T45" si="37">+V12+X12+AF12</f>
        <v>314</v>
      </c>
      <c r="U12" s="202">
        <v>444</v>
      </c>
      <c r="V12" s="202">
        <v>212</v>
      </c>
      <c r="W12" s="202">
        <v>199</v>
      </c>
      <c r="X12" s="202">
        <v>67</v>
      </c>
      <c r="Y12" s="431" t="s">
        <v>72</v>
      </c>
      <c r="Z12" s="432"/>
      <c r="AA12" s="432"/>
      <c r="AB12" s="432"/>
      <c r="AC12" s="479"/>
      <c r="AD12" s="51">
        <v>3</v>
      </c>
      <c r="AE12" s="127">
        <v>134</v>
      </c>
      <c r="AF12" s="127">
        <v>35</v>
      </c>
      <c r="AG12" s="127">
        <v>0</v>
      </c>
      <c r="AH12" s="127">
        <v>0</v>
      </c>
      <c r="AI12" s="202">
        <v>777</v>
      </c>
      <c r="AJ12" s="202">
        <v>0</v>
      </c>
      <c r="AK12" s="202">
        <v>0</v>
      </c>
      <c r="AL12" s="202">
        <v>0</v>
      </c>
      <c r="AM12" s="233">
        <f>+AN12+AO12+AP12+AQ12+AR12+AS12+AT12</f>
        <v>401</v>
      </c>
      <c r="AN12" s="201">
        <v>0</v>
      </c>
      <c r="AO12" s="201">
        <v>0</v>
      </c>
      <c r="AP12" s="202">
        <v>134</v>
      </c>
      <c r="AQ12" s="202">
        <v>267</v>
      </c>
      <c r="AR12" s="202">
        <v>0</v>
      </c>
      <c r="AS12" s="202">
        <v>0</v>
      </c>
      <c r="AT12" s="201">
        <v>0</v>
      </c>
    </row>
    <row r="13" spans="1:46" s="4" customFormat="1" ht="18" customHeight="1">
      <c r="A13" s="57" t="s">
        <v>73</v>
      </c>
      <c r="B13" s="58"/>
      <c r="C13" s="58"/>
      <c r="D13" s="58"/>
      <c r="E13" s="59"/>
      <c r="F13" s="51">
        <v>4</v>
      </c>
      <c r="G13" s="447">
        <f t="shared" si="32"/>
        <v>430</v>
      </c>
      <c r="H13" s="448"/>
      <c r="I13" s="449">
        <f t="shared" si="33"/>
        <v>197</v>
      </c>
      <c r="J13" s="450"/>
      <c r="K13" s="233">
        <f t="shared" si="34"/>
        <v>0</v>
      </c>
      <c r="L13" s="233">
        <f t="shared" si="35"/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33">
        <f t="shared" si="36"/>
        <v>430</v>
      </c>
      <c r="T13" s="233">
        <f t="shared" si="37"/>
        <v>197</v>
      </c>
      <c r="U13" s="202">
        <v>248</v>
      </c>
      <c r="V13" s="202">
        <v>110</v>
      </c>
      <c r="W13" s="202">
        <v>100</v>
      </c>
      <c r="X13" s="202">
        <v>41</v>
      </c>
      <c r="Y13" s="57" t="s">
        <v>73</v>
      </c>
      <c r="Z13" s="58"/>
      <c r="AA13" s="58"/>
      <c r="AB13" s="58"/>
      <c r="AC13" s="59"/>
      <c r="AD13" s="51">
        <v>4</v>
      </c>
      <c r="AE13" s="127">
        <v>82</v>
      </c>
      <c r="AF13" s="127">
        <v>46</v>
      </c>
      <c r="AG13" s="53">
        <v>0</v>
      </c>
      <c r="AH13" s="53">
        <v>0</v>
      </c>
      <c r="AI13" s="54">
        <v>430</v>
      </c>
      <c r="AJ13" s="54">
        <v>0</v>
      </c>
      <c r="AK13" s="54">
        <v>0</v>
      </c>
      <c r="AL13" s="54">
        <v>0</v>
      </c>
      <c r="AM13" s="233">
        <f t="shared" ref="AM13:AM45" si="38">+AN13+AO13+AP13+AQ13+AR13+AS13+AT13</f>
        <v>181</v>
      </c>
      <c r="AN13" s="234">
        <v>0</v>
      </c>
      <c r="AO13" s="234">
        <v>0</v>
      </c>
      <c r="AP13" s="54">
        <v>82</v>
      </c>
      <c r="AQ13" s="54">
        <v>99</v>
      </c>
      <c r="AR13" s="54">
        <v>0</v>
      </c>
      <c r="AS13" s="54">
        <v>0</v>
      </c>
      <c r="AT13" s="234">
        <v>0</v>
      </c>
    </row>
    <row r="14" spans="1:46" s="4" customFormat="1" ht="18" customHeight="1">
      <c r="A14" s="57" t="s">
        <v>74</v>
      </c>
      <c r="B14" s="58"/>
      <c r="C14" s="58"/>
      <c r="D14" s="58"/>
      <c r="E14" s="59"/>
      <c r="F14" s="51">
        <v>5</v>
      </c>
      <c r="G14" s="447">
        <f t="shared" si="32"/>
        <v>974</v>
      </c>
      <c r="H14" s="448"/>
      <c r="I14" s="449">
        <f t="shared" si="33"/>
        <v>483</v>
      </c>
      <c r="J14" s="450"/>
      <c r="K14" s="233">
        <f t="shared" si="34"/>
        <v>119</v>
      </c>
      <c r="L14" s="233">
        <f t="shared" si="35"/>
        <v>74</v>
      </c>
      <c r="M14" s="202">
        <v>88</v>
      </c>
      <c r="N14" s="202">
        <v>49</v>
      </c>
      <c r="O14" s="202">
        <v>31</v>
      </c>
      <c r="P14" s="202">
        <v>25</v>
      </c>
      <c r="Q14" s="202">
        <v>0</v>
      </c>
      <c r="R14" s="202">
        <v>0</v>
      </c>
      <c r="S14" s="233">
        <f t="shared" si="36"/>
        <v>794</v>
      </c>
      <c r="T14" s="233">
        <f t="shared" si="37"/>
        <v>363</v>
      </c>
      <c r="U14" s="202">
        <v>534</v>
      </c>
      <c r="V14" s="202">
        <v>284</v>
      </c>
      <c r="W14" s="202">
        <v>157</v>
      </c>
      <c r="X14" s="202">
        <v>41</v>
      </c>
      <c r="Y14" s="57" t="s">
        <v>74</v>
      </c>
      <c r="Z14" s="58"/>
      <c r="AA14" s="58"/>
      <c r="AB14" s="58"/>
      <c r="AC14" s="59"/>
      <c r="AD14" s="51">
        <v>5</v>
      </c>
      <c r="AE14" s="127">
        <v>103</v>
      </c>
      <c r="AF14" s="127">
        <v>38</v>
      </c>
      <c r="AG14" s="53">
        <v>61</v>
      </c>
      <c r="AH14" s="53">
        <v>46</v>
      </c>
      <c r="AI14" s="54">
        <v>909</v>
      </c>
      <c r="AJ14" s="54">
        <v>0</v>
      </c>
      <c r="AK14" s="54">
        <v>65</v>
      </c>
      <c r="AL14" s="54">
        <v>0</v>
      </c>
      <c r="AM14" s="233">
        <f t="shared" si="38"/>
        <v>527</v>
      </c>
      <c r="AN14" s="234">
        <v>31</v>
      </c>
      <c r="AO14" s="234">
        <v>0</v>
      </c>
      <c r="AP14" s="54">
        <v>103</v>
      </c>
      <c r="AQ14" s="54">
        <v>332</v>
      </c>
      <c r="AR14" s="54">
        <v>0</v>
      </c>
      <c r="AS14" s="54">
        <v>61</v>
      </c>
      <c r="AT14" s="234">
        <v>0</v>
      </c>
    </row>
    <row r="15" spans="1:46" s="4" customFormat="1" ht="18" customHeight="1">
      <c r="A15" s="57" t="s">
        <v>75</v>
      </c>
      <c r="B15" s="58"/>
      <c r="C15" s="58"/>
      <c r="D15" s="58"/>
      <c r="E15" s="59"/>
      <c r="F15" s="51">
        <v>6</v>
      </c>
      <c r="G15" s="447">
        <f t="shared" ref="G15:G45" si="39">+K15+S15+AG15</f>
        <v>1120</v>
      </c>
      <c r="H15" s="448"/>
      <c r="I15" s="449">
        <f t="shared" si="33"/>
        <v>557</v>
      </c>
      <c r="J15" s="450"/>
      <c r="K15" s="233">
        <f t="shared" si="34"/>
        <v>251</v>
      </c>
      <c r="L15" s="233">
        <f t="shared" si="35"/>
        <v>149</v>
      </c>
      <c r="M15" s="202">
        <v>111</v>
      </c>
      <c r="N15" s="202">
        <v>84</v>
      </c>
      <c r="O15" s="202">
        <v>140</v>
      </c>
      <c r="P15" s="202">
        <v>65</v>
      </c>
      <c r="Q15" s="202">
        <v>0</v>
      </c>
      <c r="R15" s="202">
        <v>0</v>
      </c>
      <c r="S15" s="233">
        <f t="shared" si="36"/>
        <v>869</v>
      </c>
      <c r="T15" s="233">
        <f t="shared" si="37"/>
        <v>408</v>
      </c>
      <c r="U15" s="202">
        <v>430</v>
      </c>
      <c r="V15" s="202">
        <v>200</v>
      </c>
      <c r="W15" s="202">
        <v>271</v>
      </c>
      <c r="X15" s="202">
        <v>131</v>
      </c>
      <c r="Y15" s="57" t="s">
        <v>75</v>
      </c>
      <c r="Z15" s="58"/>
      <c r="AA15" s="58"/>
      <c r="AB15" s="58"/>
      <c r="AC15" s="59"/>
      <c r="AD15" s="51">
        <v>6</v>
      </c>
      <c r="AE15" s="127">
        <v>168</v>
      </c>
      <c r="AF15" s="127">
        <v>77</v>
      </c>
      <c r="AG15" s="53">
        <v>0</v>
      </c>
      <c r="AH15" s="53">
        <v>0</v>
      </c>
      <c r="AI15" s="54">
        <v>1120</v>
      </c>
      <c r="AJ15" s="54">
        <v>0</v>
      </c>
      <c r="AK15" s="54">
        <v>0</v>
      </c>
      <c r="AL15" s="54">
        <v>0</v>
      </c>
      <c r="AM15" s="233">
        <f t="shared" si="38"/>
        <v>496</v>
      </c>
      <c r="AN15" s="234">
        <v>97</v>
      </c>
      <c r="AO15" s="234">
        <v>0</v>
      </c>
      <c r="AP15" s="54">
        <v>168</v>
      </c>
      <c r="AQ15" s="54">
        <v>231</v>
      </c>
      <c r="AR15" s="54">
        <v>0</v>
      </c>
      <c r="AS15" s="54">
        <v>0</v>
      </c>
      <c r="AT15" s="234">
        <v>0</v>
      </c>
    </row>
    <row r="16" spans="1:46" s="4" customFormat="1" ht="18" customHeight="1">
      <c r="A16" s="57" t="s">
        <v>76</v>
      </c>
      <c r="B16" s="58"/>
      <c r="C16" s="58"/>
      <c r="D16" s="58"/>
      <c r="E16" s="59"/>
      <c r="F16" s="51">
        <v>7</v>
      </c>
      <c r="G16" s="447">
        <f t="shared" si="39"/>
        <v>1157</v>
      </c>
      <c r="H16" s="448"/>
      <c r="I16" s="449">
        <f t="shared" si="33"/>
        <v>537</v>
      </c>
      <c r="J16" s="450"/>
      <c r="K16" s="233">
        <f t="shared" ref="K16:K45" si="40">+M16+O16+Q16</f>
        <v>249</v>
      </c>
      <c r="L16" s="233">
        <f t="shared" ref="L16:L45" si="41">+N16+P16+R16</f>
        <v>97</v>
      </c>
      <c r="M16" s="202">
        <v>115</v>
      </c>
      <c r="N16" s="202">
        <v>40</v>
      </c>
      <c r="O16" s="202">
        <v>83</v>
      </c>
      <c r="P16" s="202">
        <v>30</v>
      </c>
      <c r="Q16" s="202">
        <v>51</v>
      </c>
      <c r="R16" s="202">
        <v>27</v>
      </c>
      <c r="S16" s="233">
        <f t="shared" si="36"/>
        <v>908</v>
      </c>
      <c r="T16" s="233">
        <f t="shared" si="37"/>
        <v>440</v>
      </c>
      <c r="U16" s="202">
        <v>605</v>
      </c>
      <c r="V16" s="202">
        <v>301</v>
      </c>
      <c r="W16" s="202">
        <v>179</v>
      </c>
      <c r="X16" s="202">
        <v>84</v>
      </c>
      <c r="Y16" s="57" t="s">
        <v>76</v>
      </c>
      <c r="Z16" s="58"/>
      <c r="AA16" s="58"/>
      <c r="AB16" s="58"/>
      <c r="AC16" s="59"/>
      <c r="AD16" s="51">
        <v>7</v>
      </c>
      <c r="AE16" s="127">
        <v>124</v>
      </c>
      <c r="AF16" s="127">
        <v>55</v>
      </c>
      <c r="AG16" s="53">
        <v>0</v>
      </c>
      <c r="AH16" s="53">
        <v>0</v>
      </c>
      <c r="AI16" s="54">
        <v>1157</v>
      </c>
      <c r="AJ16" s="54">
        <v>0</v>
      </c>
      <c r="AK16" s="54">
        <v>0</v>
      </c>
      <c r="AL16" s="54">
        <v>0</v>
      </c>
      <c r="AM16" s="233">
        <f t="shared" si="38"/>
        <v>596</v>
      </c>
      <c r="AN16" s="234">
        <v>30</v>
      </c>
      <c r="AO16" s="234">
        <v>51</v>
      </c>
      <c r="AP16" s="54">
        <v>124</v>
      </c>
      <c r="AQ16" s="54">
        <v>391</v>
      </c>
      <c r="AR16" s="54">
        <v>0</v>
      </c>
      <c r="AS16" s="54">
        <v>0</v>
      </c>
      <c r="AT16" s="234">
        <v>0</v>
      </c>
    </row>
    <row r="17" spans="1:46" s="4" customFormat="1" ht="18" customHeight="1">
      <c r="A17" s="61" t="s">
        <v>77</v>
      </c>
      <c r="B17" s="60"/>
      <c r="C17" s="55"/>
      <c r="D17" s="55"/>
      <c r="E17" s="56"/>
      <c r="F17" s="51">
        <v>8</v>
      </c>
      <c r="G17" s="447">
        <f t="shared" si="39"/>
        <v>6039</v>
      </c>
      <c r="H17" s="448"/>
      <c r="I17" s="449">
        <f t="shared" si="33"/>
        <v>2999</v>
      </c>
      <c r="J17" s="450"/>
      <c r="K17" s="233">
        <f t="shared" si="40"/>
        <v>186</v>
      </c>
      <c r="L17" s="233">
        <f t="shared" si="41"/>
        <v>97</v>
      </c>
      <c r="M17" s="202">
        <f>+M18+M19+M20+M21+M22+M23</f>
        <v>75</v>
      </c>
      <c r="N17" s="202">
        <f t="shared" ref="N17:X17" si="42">+N18+N19+N20+N21+N22+N23</f>
        <v>50</v>
      </c>
      <c r="O17" s="202">
        <f t="shared" si="42"/>
        <v>68</v>
      </c>
      <c r="P17" s="202">
        <f t="shared" si="42"/>
        <v>35</v>
      </c>
      <c r="Q17" s="202">
        <f t="shared" si="42"/>
        <v>43</v>
      </c>
      <c r="R17" s="202">
        <f t="shared" si="42"/>
        <v>12</v>
      </c>
      <c r="S17" s="233">
        <f t="shared" si="42"/>
        <v>5815</v>
      </c>
      <c r="T17" s="233">
        <f t="shared" si="42"/>
        <v>2869</v>
      </c>
      <c r="U17" s="202">
        <f t="shared" si="42"/>
        <v>4057</v>
      </c>
      <c r="V17" s="202">
        <f t="shared" si="42"/>
        <v>2164</v>
      </c>
      <c r="W17" s="202">
        <f t="shared" si="42"/>
        <v>1023</v>
      </c>
      <c r="X17" s="202">
        <f t="shared" si="42"/>
        <v>408</v>
      </c>
      <c r="Y17" s="61" t="s">
        <v>77</v>
      </c>
      <c r="Z17" s="60"/>
      <c r="AA17" s="55"/>
      <c r="AB17" s="55"/>
      <c r="AC17" s="56"/>
      <c r="AD17" s="51">
        <v>8</v>
      </c>
      <c r="AE17" s="202">
        <f>+AE18+AE19+AE20+AE21+AE22+AE23</f>
        <v>735</v>
      </c>
      <c r="AF17" s="202">
        <f t="shared" ref="AF17" si="43">+AF18+AF19+AF20+AF21+AF22+AF23</f>
        <v>297</v>
      </c>
      <c r="AG17" s="202">
        <f t="shared" ref="AG17" si="44">+AG18+AG19+AG20+AG21+AG22+AG23</f>
        <v>38</v>
      </c>
      <c r="AH17" s="202">
        <f t="shared" ref="AH17" si="45">+AH18+AH19+AH20+AH21+AH22+AH23</f>
        <v>33</v>
      </c>
      <c r="AI17" s="202">
        <f t="shared" ref="AI17" si="46">+AI18+AI19+AI20+AI21+AI22+AI23</f>
        <v>6001</v>
      </c>
      <c r="AJ17" s="202">
        <f t="shared" ref="AJ17" si="47">+AJ18+AJ19+AJ20+AJ21+AJ22+AJ23</f>
        <v>38</v>
      </c>
      <c r="AK17" s="202">
        <f t="shared" ref="AK17" si="48">+AK18+AK19+AK20+AK21+AK22+AK23</f>
        <v>0</v>
      </c>
      <c r="AL17" s="202">
        <f t="shared" ref="AL17" si="49">+AL18+AL19+AL20+AL21+AL22+AL23</f>
        <v>0</v>
      </c>
      <c r="AM17" s="233">
        <f t="shared" ref="AM17" si="50">+AM18+AM19+AM20+AM21+AM22+AM23</f>
        <v>3738</v>
      </c>
      <c r="AN17" s="202">
        <f t="shared" ref="AN17" si="51">+AN18+AN19+AN20+AN21+AN22+AN23</f>
        <v>68</v>
      </c>
      <c r="AO17" s="202">
        <f t="shared" ref="AO17" si="52">+AO18+AO19+AO20+AO21+AO22+AO23</f>
        <v>43</v>
      </c>
      <c r="AP17" s="202">
        <f t="shared" ref="AP17" si="53">+AP18+AP19+AP20+AP21+AP22+AP23</f>
        <v>735</v>
      </c>
      <c r="AQ17" s="202">
        <f t="shared" ref="AQ17" si="54">+AQ18+AQ19+AQ20+AQ21+AQ22+AQ23</f>
        <v>2854</v>
      </c>
      <c r="AR17" s="202">
        <f t="shared" ref="AR17" si="55">+AR18+AR19+AR20+AR21+AR22+AR23</f>
        <v>38</v>
      </c>
      <c r="AS17" s="202">
        <f t="shared" ref="AS17" si="56">+AS18+AS19+AS20+AS21+AS22+AS23</f>
        <v>0</v>
      </c>
      <c r="AT17" s="202">
        <f t="shared" ref="AT17" si="57">+AT18+AT19+AT20+AT21+AT22+AT23</f>
        <v>0</v>
      </c>
    </row>
    <row r="18" spans="1:46" s="4" customFormat="1" ht="18" customHeight="1">
      <c r="A18" s="57" t="s">
        <v>78</v>
      </c>
      <c r="B18" s="58"/>
      <c r="C18" s="58"/>
      <c r="D18" s="58"/>
      <c r="E18" s="59"/>
      <c r="F18" s="51">
        <v>9</v>
      </c>
      <c r="G18" s="447">
        <f t="shared" si="39"/>
        <v>1372</v>
      </c>
      <c r="H18" s="448"/>
      <c r="I18" s="449">
        <f t="shared" si="33"/>
        <v>675</v>
      </c>
      <c r="J18" s="450"/>
      <c r="K18" s="233">
        <f t="shared" si="40"/>
        <v>30</v>
      </c>
      <c r="L18" s="233">
        <f t="shared" si="41"/>
        <v>9</v>
      </c>
      <c r="M18" s="202">
        <v>0</v>
      </c>
      <c r="N18" s="202">
        <v>0</v>
      </c>
      <c r="O18" s="202">
        <v>0</v>
      </c>
      <c r="P18" s="202">
        <v>0</v>
      </c>
      <c r="Q18" s="202">
        <v>30</v>
      </c>
      <c r="R18" s="202">
        <v>9</v>
      </c>
      <c r="S18" s="233">
        <f t="shared" si="36"/>
        <v>1342</v>
      </c>
      <c r="T18" s="233">
        <f t="shared" si="37"/>
        <v>666</v>
      </c>
      <c r="U18" s="202">
        <v>1083</v>
      </c>
      <c r="V18" s="202">
        <v>558</v>
      </c>
      <c r="W18" s="202">
        <v>133</v>
      </c>
      <c r="X18" s="202">
        <v>42</v>
      </c>
      <c r="Y18" s="57" t="s">
        <v>78</v>
      </c>
      <c r="Z18" s="58"/>
      <c r="AA18" s="58"/>
      <c r="AB18" s="58"/>
      <c r="AC18" s="59"/>
      <c r="AD18" s="51">
        <v>9</v>
      </c>
      <c r="AE18" s="127">
        <v>126</v>
      </c>
      <c r="AF18" s="127">
        <v>66</v>
      </c>
      <c r="AG18" s="53">
        <v>0</v>
      </c>
      <c r="AH18" s="53">
        <v>0</v>
      </c>
      <c r="AI18" s="54">
        <v>1372</v>
      </c>
      <c r="AJ18" s="54">
        <v>0</v>
      </c>
      <c r="AK18" s="54">
        <v>0</v>
      </c>
      <c r="AL18" s="54">
        <v>0</v>
      </c>
      <c r="AM18" s="233">
        <f t="shared" si="38"/>
        <v>1107</v>
      </c>
      <c r="AN18" s="234">
        <v>0</v>
      </c>
      <c r="AO18" s="234">
        <v>30</v>
      </c>
      <c r="AP18" s="54">
        <v>126</v>
      </c>
      <c r="AQ18" s="54">
        <v>951</v>
      </c>
      <c r="AR18" s="54">
        <v>0</v>
      </c>
      <c r="AS18" s="54">
        <v>0</v>
      </c>
      <c r="AT18" s="234">
        <v>0</v>
      </c>
    </row>
    <row r="19" spans="1:46" s="4" customFormat="1" ht="18" customHeight="1">
      <c r="A19" s="57" t="s">
        <v>79</v>
      </c>
      <c r="B19" s="58"/>
      <c r="C19" s="58"/>
      <c r="D19" s="58"/>
      <c r="E19" s="59"/>
      <c r="F19" s="51">
        <v>10</v>
      </c>
      <c r="G19" s="447">
        <f t="shared" si="39"/>
        <v>1298</v>
      </c>
      <c r="H19" s="448"/>
      <c r="I19" s="449">
        <f t="shared" si="33"/>
        <v>695</v>
      </c>
      <c r="J19" s="450"/>
      <c r="K19" s="233">
        <f t="shared" si="40"/>
        <v>110</v>
      </c>
      <c r="L19" s="233">
        <f t="shared" si="41"/>
        <v>60</v>
      </c>
      <c r="M19" s="202">
        <v>29</v>
      </c>
      <c r="N19" s="202">
        <v>22</v>
      </c>
      <c r="O19" s="202">
        <v>68</v>
      </c>
      <c r="P19" s="202">
        <v>35</v>
      </c>
      <c r="Q19" s="202">
        <v>13</v>
      </c>
      <c r="R19" s="202">
        <v>3</v>
      </c>
      <c r="S19" s="233">
        <f t="shared" si="36"/>
        <v>1188</v>
      </c>
      <c r="T19" s="233">
        <f t="shared" si="37"/>
        <v>635</v>
      </c>
      <c r="U19" s="202">
        <v>817</v>
      </c>
      <c r="V19" s="202">
        <v>458</v>
      </c>
      <c r="W19" s="202">
        <v>233</v>
      </c>
      <c r="X19" s="202">
        <v>112</v>
      </c>
      <c r="Y19" s="57" t="s">
        <v>79</v>
      </c>
      <c r="Z19" s="58"/>
      <c r="AA19" s="58"/>
      <c r="AB19" s="58"/>
      <c r="AC19" s="59"/>
      <c r="AD19" s="51">
        <v>10</v>
      </c>
      <c r="AE19" s="127">
        <v>138</v>
      </c>
      <c r="AF19" s="127">
        <v>65</v>
      </c>
      <c r="AG19" s="53">
        <v>0</v>
      </c>
      <c r="AH19" s="53">
        <v>0</v>
      </c>
      <c r="AI19" s="54">
        <v>1298</v>
      </c>
      <c r="AJ19" s="54">
        <v>0</v>
      </c>
      <c r="AK19" s="54">
        <v>0</v>
      </c>
      <c r="AL19" s="54">
        <v>0</v>
      </c>
      <c r="AM19" s="233">
        <f t="shared" si="38"/>
        <v>754</v>
      </c>
      <c r="AN19" s="234">
        <v>68</v>
      </c>
      <c r="AO19" s="234">
        <v>13</v>
      </c>
      <c r="AP19" s="54">
        <v>138</v>
      </c>
      <c r="AQ19" s="54">
        <v>535</v>
      </c>
      <c r="AR19" s="54">
        <v>0</v>
      </c>
      <c r="AS19" s="54">
        <v>0</v>
      </c>
      <c r="AT19" s="234">
        <v>0</v>
      </c>
    </row>
    <row r="20" spans="1:46" s="4" customFormat="1" ht="18" customHeight="1">
      <c r="A20" s="57" t="s">
        <v>80</v>
      </c>
      <c r="B20" s="58"/>
      <c r="C20" s="58"/>
      <c r="D20" s="58"/>
      <c r="E20" s="59"/>
      <c r="F20" s="51">
        <v>11</v>
      </c>
      <c r="G20" s="447">
        <f t="shared" si="39"/>
        <v>554</v>
      </c>
      <c r="H20" s="448"/>
      <c r="I20" s="449">
        <f t="shared" si="33"/>
        <v>295</v>
      </c>
      <c r="J20" s="450"/>
      <c r="K20" s="233">
        <f t="shared" si="40"/>
        <v>0</v>
      </c>
      <c r="L20" s="233">
        <f t="shared" si="41"/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33">
        <f t="shared" si="36"/>
        <v>554</v>
      </c>
      <c r="T20" s="233">
        <f t="shared" si="37"/>
        <v>295</v>
      </c>
      <c r="U20" s="202">
        <v>459</v>
      </c>
      <c r="V20" s="202">
        <v>264</v>
      </c>
      <c r="W20" s="202">
        <v>40</v>
      </c>
      <c r="X20" s="202">
        <v>14</v>
      </c>
      <c r="Y20" s="57" t="s">
        <v>80</v>
      </c>
      <c r="Z20" s="58"/>
      <c r="AA20" s="58"/>
      <c r="AB20" s="58"/>
      <c r="AC20" s="59"/>
      <c r="AD20" s="51">
        <v>11</v>
      </c>
      <c r="AE20" s="127">
        <v>55</v>
      </c>
      <c r="AF20" s="127">
        <v>17</v>
      </c>
      <c r="AG20" s="53">
        <v>0</v>
      </c>
      <c r="AH20" s="53">
        <v>0</v>
      </c>
      <c r="AI20" s="54">
        <v>554</v>
      </c>
      <c r="AJ20" s="54">
        <v>0</v>
      </c>
      <c r="AK20" s="54">
        <v>0</v>
      </c>
      <c r="AL20" s="54">
        <v>0</v>
      </c>
      <c r="AM20" s="233">
        <f t="shared" si="38"/>
        <v>464</v>
      </c>
      <c r="AN20" s="234">
        <v>0</v>
      </c>
      <c r="AO20" s="234">
        <v>0</v>
      </c>
      <c r="AP20" s="54">
        <v>55</v>
      </c>
      <c r="AQ20" s="54">
        <v>409</v>
      </c>
      <c r="AR20" s="54">
        <v>0</v>
      </c>
      <c r="AS20" s="54">
        <v>0</v>
      </c>
      <c r="AT20" s="234">
        <v>0</v>
      </c>
    </row>
    <row r="21" spans="1:46" s="4" customFormat="1" ht="18" customHeight="1">
      <c r="A21" s="57" t="s">
        <v>81</v>
      </c>
      <c r="B21" s="58"/>
      <c r="C21" s="58"/>
      <c r="D21" s="58"/>
      <c r="E21" s="59"/>
      <c r="F21" s="51">
        <v>12</v>
      </c>
      <c r="G21" s="447">
        <f t="shared" si="39"/>
        <v>1095</v>
      </c>
      <c r="H21" s="448"/>
      <c r="I21" s="449">
        <f t="shared" si="33"/>
        <v>419</v>
      </c>
      <c r="J21" s="450"/>
      <c r="K21" s="233">
        <f t="shared" si="40"/>
        <v>0</v>
      </c>
      <c r="L21" s="233">
        <f t="shared" si="41"/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0</v>
      </c>
      <c r="S21" s="233">
        <f t="shared" si="36"/>
        <v>1095</v>
      </c>
      <c r="T21" s="233">
        <f t="shared" si="37"/>
        <v>419</v>
      </c>
      <c r="U21" s="202">
        <v>624</v>
      </c>
      <c r="V21" s="202">
        <v>273</v>
      </c>
      <c r="W21" s="202">
        <v>260</v>
      </c>
      <c r="X21" s="202">
        <v>80</v>
      </c>
      <c r="Y21" s="57" t="s">
        <v>81</v>
      </c>
      <c r="Z21" s="58"/>
      <c r="AA21" s="58"/>
      <c r="AB21" s="58"/>
      <c r="AC21" s="59"/>
      <c r="AD21" s="51">
        <v>12</v>
      </c>
      <c r="AE21" s="127">
        <v>211</v>
      </c>
      <c r="AF21" s="127">
        <v>66</v>
      </c>
      <c r="AG21" s="53">
        <v>0</v>
      </c>
      <c r="AH21" s="53">
        <v>0</v>
      </c>
      <c r="AI21" s="54">
        <v>1095</v>
      </c>
      <c r="AJ21" s="54">
        <v>0</v>
      </c>
      <c r="AK21" s="54">
        <v>0</v>
      </c>
      <c r="AL21" s="54">
        <v>0</v>
      </c>
      <c r="AM21" s="233">
        <f t="shared" si="38"/>
        <v>525</v>
      </c>
      <c r="AN21" s="234">
        <v>0</v>
      </c>
      <c r="AO21" s="234">
        <v>0</v>
      </c>
      <c r="AP21" s="54">
        <v>211</v>
      </c>
      <c r="AQ21" s="54">
        <v>314</v>
      </c>
      <c r="AR21" s="54">
        <v>0</v>
      </c>
      <c r="AS21" s="54">
        <v>0</v>
      </c>
      <c r="AT21" s="234">
        <v>0</v>
      </c>
    </row>
    <row r="22" spans="1:46" s="4" customFormat="1" ht="18" customHeight="1">
      <c r="A22" s="57" t="s">
        <v>82</v>
      </c>
      <c r="B22" s="58"/>
      <c r="C22" s="58"/>
      <c r="D22" s="58"/>
      <c r="E22" s="59"/>
      <c r="F22" s="51">
        <v>13</v>
      </c>
      <c r="G22" s="447">
        <f t="shared" si="39"/>
        <v>1169</v>
      </c>
      <c r="H22" s="448"/>
      <c r="I22" s="449">
        <f t="shared" si="33"/>
        <v>662</v>
      </c>
      <c r="J22" s="450"/>
      <c r="K22" s="233">
        <f t="shared" si="40"/>
        <v>46</v>
      </c>
      <c r="L22" s="233">
        <f t="shared" si="41"/>
        <v>28</v>
      </c>
      <c r="M22" s="202">
        <v>46</v>
      </c>
      <c r="N22" s="202">
        <v>28</v>
      </c>
      <c r="O22" s="202">
        <v>0</v>
      </c>
      <c r="P22" s="202">
        <v>0</v>
      </c>
      <c r="Q22" s="202">
        <v>0</v>
      </c>
      <c r="R22" s="202">
        <v>0</v>
      </c>
      <c r="S22" s="233">
        <f t="shared" si="36"/>
        <v>1123</v>
      </c>
      <c r="T22" s="233">
        <f t="shared" si="37"/>
        <v>634</v>
      </c>
      <c r="U22" s="202">
        <v>790</v>
      </c>
      <c r="V22" s="202">
        <v>504</v>
      </c>
      <c r="W22" s="202">
        <v>213</v>
      </c>
      <c r="X22" s="202">
        <v>78</v>
      </c>
      <c r="Y22" s="57" t="s">
        <v>82</v>
      </c>
      <c r="Z22" s="58"/>
      <c r="AA22" s="58"/>
      <c r="AB22" s="58"/>
      <c r="AC22" s="59"/>
      <c r="AD22" s="51">
        <v>13</v>
      </c>
      <c r="AE22" s="127">
        <v>120</v>
      </c>
      <c r="AF22" s="127">
        <v>52</v>
      </c>
      <c r="AG22" s="53">
        <v>0</v>
      </c>
      <c r="AH22" s="53">
        <v>0</v>
      </c>
      <c r="AI22" s="54">
        <v>1169</v>
      </c>
      <c r="AJ22" s="54">
        <v>0</v>
      </c>
      <c r="AK22" s="54">
        <v>0</v>
      </c>
      <c r="AL22" s="54">
        <v>0</v>
      </c>
      <c r="AM22" s="233">
        <f t="shared" si="38"/>
        <v>688</v>
      </c>
      <c r="AN22" s="234">
        <v>0</v>
      </c>
      <c r="AO22" s="234">
        <v>0</v>
      </c>
      <c r="AP22" s="54">
        <v>120</v>
      </c>
      <c r="AQ22" s="54">
        <v>568</v>
      </c>
      <c r="AR22" s="54">
        <v>0</v>
      </c>
      <c r="AS22" s="54">
        <v>0</v>
      </c>
      <c r="AT22" s="234">
        <v>0</v>
      </c>
    </row>
    <row r="23" spans="1:46" s="4" customFormat="1" ht="18" customHeight="1">
      <c r="A23" s="431" t="s">
        <v>83</v>
      </c>
      <c r="B23" s="432"/>
      <c r="C23" s="432"/>
      <c r="D23" s="432"/>
      <c r="E23" s="479"/>
      <c r="F23" s="51">
        <v>14</v>
      </c>
      <c r="G23" s="447">
        <f t="shared" si="39"/>
        <v>551</v>
      </c>
      <c r="H23" s="448"/>
      <c r="I23" s="449">
        <f t="shared" si="33"/>
        <v>253</v>
      </c>
      <c r="J23" s="450"/>
      <c r="K23" s="233">
        <f t="shared" si="40"/>
        <v>0</v>
      </c>
      <c r="L23" s="233">
        <f t="shared" si="41"/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33">
        <f t="shared" si="36"/>
        <v>513</v>
      </c>
      <c r="T23" s="233">
        <f t="shared" si="37"/>
        <v>220</v>
      </c>
      <c r="U23" s="202">
        <v>284</v>
      </c>
      <c r="V23" s="202">
        <v>107</v>
      </c>
      <c r="W23" s="202">
        <v>144</v>
      </c>
      <c r="X23" s="202">
        <v>82</v>
      </c>
      <c r="Y23" s="431" t="s">
        <v>83</v>
      </c>
      <c r="Z23" s="432"/>
      <c r="AA23" s="432"/>
      <c r="AB23" s="432"/>
      <c r="AC23" s="479"/>
      <c r="AD23" s="51">
        <v>14</v>
      </c>
      <c r="AE23" s="127">
        <v>85</v>
      </c>
      <c r="AF23" s="127">
        <v>31</v>
      </c>
      <c r="AG23" s="54">
        <v>38</v>
      </c>
      <c r="AH23" s="54">
        <v>33</v>
      </c>
      <c r="AI23" s="54">
        <v>513</v>
      </c>
      <c r="AJ23" s="54">
        <v>38</v>
      </c>
      <c r="AK23" s="54">
        <v>0</v>
      </c>
      <c r="AL23" s="54">
        <v>0</v>
      </c>
      <c r="AM23" s="233">
        <f t="shared" si="38"/>
        <v>200</v>
      </c>
      <c r="AN23" s="234">
        <v>0</v>
      </c>
      <c r="AO23" s="234">
        <v>0</v>
      </c>
      <c r="AP23" s="54">
        <v>85</v>
      </c>
      <c r="AQ23" s="54">
        <v>77</v>
      </c>
      <c r="AR23" s="54">
        <v>38</v>
      </c>
      <c r="AS23" s="54">
        <v>0</v>
      </c>
      <c r="AT23" s="234">
        <v>0</v>
      </c>
    </row>
    <row r="24" spans="1:46" s="4" customFormat="1" ht="18" customHeight="1">
      <c r="A24" s="61" t="s">
        <v>84</v>
      </c>
      <c r="B24" s="58"/>
      <c r="C24" s="58"/>
      <c r="D24" s="58"/>
      <c r="E24" s="59"/>
      <c r="F24" s="51">
        <v>15</v>
      </c>
      <c r="G24" s="447">
        <f t="shared" si="39"/>
        <v>7569</v>
      </c>
      <c r="H24" s="448"/>
      <c r="I24" s="449">
        <f t="shared" si="33"/>
        <v>2638</v>
      </c>
      <c r="J24" s="450"/>
      <c r="K24" s="233">
        <f t="shared" si="40"/>
        <v>847</v>
      </c>
      <c r="L24" s="233">
        <f t="shared" si="41"/>
        <v>310</v>
      </c>
      <c r="M24" s="202">
        <f>+M25+M26+M27+M28+M29+M30+M31</f>
        <v>251</v>
      </c>
      <c r="N24" s="202">
        <f t="shared" ref="N24:X24" si="58">+N25+N26+N27+N28+N29+N30+N31</f>
        <v>93</v>
      </c>
      <c r="O24" s="202">
        <f t="shared" si="58"/>
        <v>416</v>
      </c>
      <c r="P24" s="202">
        <f t="shared" si="58"/>
        <v>138</v>
      </c>
      <c r="Q24" s="202">
        <f t="shared" si="58"/>
        <v>180</v>
      </c>
      <c r="R24" s="202">
        <f t="shared" si="58"/>
        <v>79</v>
      </c>
      <c r="S24" s="233">
        <f t="shared" si="58"/>
        <v>6685</v>
      </c>
      <c r="T24" s="233">
        <f t="shared" si="58"/>
        <v>2294</v>
      </c>
      <c r="U24" s="202">
        <f t="shared" si="58"/>
        <v>3961</v>
      </c>
      <c r="V24" s="202">
        <f t="shared" si="58"/>
        <v>1469</v>
      </c>
      <c r="W24" s="202">
        <f t="shared" si="58"/>
        <v>1505</v>
      </c>
      <c r="X24" s="202">
        <f t="shared" si="58"/>
        <v>453</v>
      </c>
      <c r="Y24" s="61" t="s">
        <v>84</v>
      </c>
      <c r="Z24" s="58"/>
      <c r="AA24" s="58"/>
      <c r="AB24" s="58"/>
      <c r="AC24" s="59"/>
      <c r="AD24" s="51">
        <v>15</v>
      </c>
      <c r="AE24" s="202">
        <f>+AE25+AE26+AE27+AE28+AE29+AE30+AE31</f>
        <v>1219</v>
      </c>
      <c r="AF24" s="202">
        <f t="shared" ref="AF24" si="59">+AF25+AF26+AF27+AF28+AF29+AF30+AF31</f>
        <v>372</v>
      </c>
      <c r="AG24" s="202">
        <f t="shared" ref="AG24" si="60">+AG25+AG26+AG27+AG28+AG29+AG30+AG31</f>
        <v>37</v>
      </c>
      <c r="AH24" s="202">
        <f t="shared" ref="AH24" si="61">+AH25+AH26+AH27+AH28+AH29+AH30+AH31</f>
        <v>34</v>
      </c>
      <c r="AI24" s="202">
        <f t="shared" ref="AI24" si="62">+AI25+AI26+AI27+AI28+AI29+AI30+AI31</f>
        <v>7110</v>
      </c>
      <c r="AJ24" s="202">
        <f t="shared" ref="AJ24" si="63">+AJ25+AJ26+AJ27+AJ28+AJ29+AJ30+AJ31</f>
        <v>109</v>
      </c>
      <c r="AK24" s="202">
        <f t="shared" ref="AK24" si="64">+AK25+AK26+AK27+AK28+AK29+AK30+AK31</f>
        <v>345</v>
      </c>
      <c r="AL24" s="202">
        <f t="shared" ref="AL24" si="65">+AL25+AL26+AL27+AL28+AL29+AL30+AL31</f>
        <v>5</v>
      </c>
      <c r="AM24" s="233">
        <f t="shared" ref="AM24" si="66">+AM25+AM26+AM27+AM28+AM29+AM30+AM31</f>
        <v>4100</v>
      </c>
      <c r="AN24" s="202">
        <f t="shared" ref="AN24" si="67">+AN25+AN26+AN27+AN28+AN29+AN30+AN31</f>
        <v>319</v>
      </c>
      <c r="AO24" s="202">
        <f t="shared" ref="AO24" si="68">+AO25+AO26+AO27+AO28+AO29+AO30+AO31</f>
        <v>180</v>
      </c>
      <c r="AP24" s="202">
        <f t="shared" ref="AP24" si="69">+AP25+AP26+AP27+AP28+AP29+AP30+AP31</f>
        <v>1219</v>
      </c>
      <c r="AQ24" s="202">
        <f>+AQ25+AQ26+AQ27+AQ28+AQ29+AQ30+AQ31</f>
        <v>2345</v>
      </c>
      <c r="AR24" s="202">
        <f t="shared" ref="AR24" si="70">+AR25+AR26+AR27+AR28+AR29+AR30+AR31</f>
        <v>23</v>
      </c>
      <c r="AS24" s="202">
        <f t="shared" ref="AS24" si="71">+AS25+AS26+AS27+AS28+AS29+AS30+AS31</f>
        <v>14</v>
      </c>
      <c r="AT24" s="202">
        <f t="shared" ref="AT24" si="72">+AT25+AT26+AT27+AT28+AT29+AT30+AT31</f>
        <v>0</v>
      </c>
    </row>
    <row r="25" spans="1:46" s="4" customFormat="1" ht="18" customHeight="1">
      <c r="A25" s="57" t="s">
        <v>85</v>
      </c>
      <c r="B25" s="58"/>
      <c r="C25" s="58"/>
      <c r="D25" s="58"/>
      <c r="E25" s="59"/>
      <c r="F25" s="51">
        <v>16</v>
      </c>
      <c r="G25" s="447">
        <f t="shared" si="39"/>
        <v>586</v>
      </c>
      <c r="H25" s="448"/>
      <c r="I25" s="449">
        <f t="shared" si="33"/>
        <v>145</v>
      </c>
      <c r="J25" s="450"/>
      <c r="K25" s="233">
        <f t="shared" si="40"/>
        <v>169</v>
      </c>
      <c r="L25" s="233">
        <f t="shared" si="41"/>
        <v>67</v>
      </c>
      <c r="M25" s="202">
        <v>52</v>
      </c>
      <c r="N25" s="202">
        <v>14</v>
      </c>
      <c r="O25" s="202">
        <v>14</v>
      </c>
      <c r="P25" s="202">
        <v>4</v>
      </c>
      <c r="Q25" s="202">
        <v>103</v>
      </c>
      <c r="R25" s="202">
        <v>49</v>
      </c>
      <c r="S25" s="233">
        <f t="shared" si="36"/>
        <v>417</v>
      </c>
      <c r="T25" s="233">
        <f t="shared" si="37"/>
        <v>78</v>
      </c>
      <c r="U25" s="202">
        <v>212</v>
      </c>
      <c r="V25" s="202">
        <v>43</v>
      </c>
      <c r="W25" s="202">
        <v>110</v>
      </c>
      <c r="X25" s="202">
        <v>21</v>
      </c>
      <c r="Y25" s="57" t="s">
        <v>85</v>
      </c>
      <c r="Z25" s="58"/>
      <c r="AA25" s="58"/>
      <c r="AB25" s="58"/>
      <c r="AC25" s="59"/>
      <c r="AD25" s="51">
        <v>16</v>
      </c>
      <c r="AE25" s="127">
        <v>95</v>
      </c>
      <c r="AF25" s="127">
        <v>14</v>
      </c>
      <c r="AG25" s="54">
        <v>0</v>
      </c>
      <c r="AH25" s="54">
        <v>0</v>
      </c>
      <c r="AI25" s="54">
        <v>586</v>
      </c>
      <c r="AJ25" s="54">
        <v>0</v>
      </c>
      <c r="AK25" s="54">
        <v>0</v>
      </c>
      <c r="AL25" s="54">
        <v>0</v>
      </c>
      <c r="AM25" s="233">
        <f t="shared" si="38"/>
        <v>307</v>
      </c>
      <c r="AN25" s="234">
        <v>0</v>
      </c>
      <c r="AO25" s="234">
        <v>103</v>
      </c>
      <c r="AP25" s="54">
        <v>95</v>
      </c>
      <c r="AQ25" s="54">
        <v>109</v>
      </c>
      <c r="AR25" s="54">
        <v>0</v>
      </c>
      <c r="AS25" s="54">
        <v>0</v>
      </c>
      <c r="AT25" s="234">
        <v>0</v>
      </c>
    </row>
    <row r="26" spans="1:46" s="4" customFormat="1" ht="18" customHeight="1">
      <c r="A26" s="57" t="s">
        <v>86</v>
      </c>
      <c r="B26" s="58"/>
      <c r="C26" s="58"/>
      <c r="D26" s="58"/>
      <c r="E26" s="59"/>
      <c r="F26" s="51">
        <v>17</v>
      </c>
      <c r="G26" s="447">
        <f t="shared" si="39"/>
        <v>2379</v>
      </c>
      <c r="H26" s="448"/>
      <c r="I26" s="449">
        <f t="shared" si="33"/>
        <v>742</v>
      </c>
      <c r="J26" s="450"/>
      <c r="K26" s="233">
        <f t="shared" si="40"/>
        <v>586</v>
      </c>
      <c r="L26" s="233">
        <f t="shared" si="41"/>
        <v>191</v>
      </c>
      <c r="M26" s="202">
        <v>172</v>
      </c>
      <c r="N26" s="202">
        <v>64</v>
      </c>
      <c r="O26" s="202">
        <v>349</v>
      </c>
      <c r="P26" s="202">
        <v>105</v>
      </c>
      <c r="Q26" s="202">
        <v>65</v>
      </c>
      <c r="R26" s="202">
        <v>22</v>
      </c>
      <c r="S26" s="233">
        <f t="shared" si="36"/>
        <v>1779</v>
      </c>
      <c r="T26" s="233">
        <f t="shared" si="37"/>
        <v>537</v>
      </c>
      <c r="U26" s="202">
        <v>970</v>
      </c>
      <c r="V26" s="202">
        <v>285</v>
      </c>
      <c r="W26" s="202">
        <v>475</v>
      </c>
      <c r="X26" s="202">
        <v>145</v>
      </c>
      <c r="Y26" s="57" t="s">
        <v>86</v>
      </c>
      <c r="Z26" s="58"/>
      <c r="AA26" s="58"/>
      <c r="AB26" s="58"/>
      <c r="AC26" s="59"/>
      <c r="AD26" s="51">
        <v>17</v>
      </c>
      <c r="AE26" s="127">
        <v>334</v>
      </c>
      <c r="AF26" s="127">
        <v>107</v>
      </c>
      <c r="AG26" s="54">
        <v>14</v>
      </c>
      <c r="AH26" s="54">
        <v>14</v>
      </c>
      <c r="AI26" s="54">
        <v>2327</v>
      </c>
      <c r="AJ26" s="54">
        <v>47</v>
      </c>
      <c r="AK26" s="54">
        <v>0</v>
      </c>
      <c r="AL26" s="54">
        <v>5</v>
      </c>
      <c r="AM26" s="233">
        <f t="shared" si="38"/>
        <v>1102</v>
      </c>
      <c r="AN26" s="234">
        <v>279</v>
      </c>
      <c r="AO26" s="234">
        <v>65</v>
      </c>
      <c r="AP26" s="54">
        <v>334</v>
      </c>
      <c r="AQ26" s="54">
        <v>410</v>
      </c>
      <c r="AR26" s="54">
        <v>0</v>
      </c>
      <c r="AS26" s="54">
        <v>14</v>
      </c>
      <c r="AT26" s="234">
        <v>0</v>
      </c>
    </row>
    <row r="27" spans="1:46" s="4" customFormat="1" ht="18" customHeight="1">
      <c r="A27" s="431" t="s">
        <v>87</v>
      </c>
      <c r="B27" s="432"/>
      <c r="C27" s="432"/>
      <c r="D27" s="432"/>
      <c r="E27" s="479"/>
      <c r="F27" s="51">
        <v>18</v>
      </c>
      <c r="G27" s="447">
        <f t="shared" si="39"/>
        <v>1113</v>
      </c>
      <c r="H27" s="448"/>
      <c r="I27" s="449">
        <f t="shared" si="33"/>
        <v>444</v>
      </c>
      <c r="J27" s="450"/>
      <c r="K27" s="233">
        <f t="shared" si="40"/>
        <v>0</v>
      </c>
      <c r="L27" s="233">
        <f t="shared" si="41"/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0</v>
      </c>
      <c r="S27" s="233">
        <f t="shared" si="36"/>
        <v>1113</v>
      </c>
      <c r="T27" s="233">
        <f t="shared" si="37"/>
        <v>444</v>
      </c>
      <c r="U27" s="202">
        <v>803</v>
      </c>
      <c r="V27" s="202">
        <v>328</v>
      </c>
      <c r="W27" s="202">
        <v>171</v>
      </c>
      <c r="X27" s="202">
        <v>58</v>
      </c>
      <c r="Y27" s="431" t="s">
        <v>87</v>
      </c>
      <c r="Z27" s="432"/>
      <c r="AA27" s="432"/>
      <c r="AB27" s="432"/>
      <c r="AC27" s="479"/>
      <c r="AD27" s="51">
        <v>18</v>
      </c>
      <c r="AE27" s="127">
        <v>139</v>
      </c>
      <c r="AF27" s="127">
        <v>58</v>
      </c>
      <c r="AG27" s="54">
        <v>0</v>
      </c>
      <c r="AH27" s="54">
        <v>0</v>
      </c>
      <c r="AI27" s="54">
        <v>777</v>
      </c>
      <c r="AJ27" s="54">
        <v>0</v>
      </c>
      <c r="AK27" s="54">
        <v>336</v>
      </c>
      <c r="AL27" s="54">
        <v>0</v>
      </c>
      <c r="AM27" s="233">
        <f t="shared" si="38"/>
        <v>745</v>
      </c>
      <c r="AN27" s="234">
        <v>0</v>
      </c>
      <c r="AO27" s="234">
        <v>0</v>
      </c>
      <c r="AP27" s="54">
        <v>139</v>
      </c>
      <c r="AQ27" s="54">
        <v>606</v>
      </c>
      <c r="AR27" s="54">
        <v>0</v>
      </c>
      <c r="AS27" s="54">
        <v>0</v>
      </c>
      <c r="AT27" s="234">
        <v>0</v>
      </c>
    </row>
    <row r="28" spans="1:46" s="4" customFormat="1" ht="18" customHeight="1">
      <c r="A28" s="431" t="s">
        <v>88</v>
      </c>
      <c r="B28" s="432"/>
      <c r="C28" s="432"/>
      <c r="D28" s="432"/>
      <c r="E28" s="479"/>
      <c r="F28" s="51">
        <v>19</v>
      </c>
      <c r="G28" s="447">
        <f t="shared" si="39"/>
        <v>492</v>
      </c>
      <c r="H28" s="448"/>
      <c r="I28" s="449">
        <f t="shared" si="33"/>
        <v>213</v>
      </c>
      <c r="J28" s="450"/>
      <c r="K28" s="233">
        <f t="shared" si="40"/>
        <v>0</v>
      </c>
      <c r="L28" s="233">
        <f t="shared" si="41"/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33">
        <f t="shared" si="36"/>
        <v>492</v>
      </c>
      <c r="T28" s="233">
        <f t="shared" si="37"/>
        <v>213</v>
      </c>
      <c r="U28" s="202">
        <v>311</v>
      </c>
      <c r="V28" s="202">
        <v>140</v>
      </c>
      <c r="W28" s="202">
        <v>93</v>
      </c>
      <c r="X28" s="202">
        <v>33</v>
      </c>
      <c r="Y28" s="431" t="s">
        <v>88</v>
      </c>
      <c r="Z28" s="432"/>
      <c r="AA28" s="432"/>
      <c r="AB28" s="432"/>
      <c r="AC28" s="479"/>
      <c r="AD28" s="51">
        <v>19</v>
      </c>
      <c r="AE28" s="127">
        <v>88</v>
      </c>
      <c r="AF28" s="127">
        <v>40</v>
      </c>
      <c r="AG28" s="54">
        <v>0</v>
      </c>
      <c r="AH28" s="54">
        <v>0</v>
      </c>
      <c r="AI28" s="54">
        <v>492</v>
      </c>
      <c r="AJ28" s="54">
        <v>0</v>
      </c>
      <c r="AK28" s="54">
        <v>0</v>
      </c>
      <c r="AL28" s="54">
        <v>0</v>
      </c>
      <c r="AM28" s="233">
        <f t="shared" si="38"/>
        <v>296</v>
      </c>
      <c r="AN28" s="234">
        <v>0</v>
      </c>
      <c r="AO28" s="234">
        <v>0</v>
      </c>
      <c r="AP28" s="54">
        <v>88</v>
      </c>
      <c r="AQ28" s="54">
        <v>208</v>
      </c>
      <c r="AR28" s="54">
        <v>0</v>
      </c>
      <c r="AS28" s="54">
        <v>0</v>
      </c>
      <c r="AT28" s="234">
        <v>0</v>
      </c>
    </row>
    <row r="29" spans="1:46" s="4" customFormat="1" ht="18" customHeight="1">
      <c r="A29" s="431" t="s">
        <v>89</v>
      </c>
      <c r="B29" s="432"/>
      <c r="C29" s="432"/>
      <c r="D29" s="432"/>
      <c r="E29" s="479"/>
      <c r="F29" s="51">
        <v>20</v>
      </c>
      <c r="G29" s="447">
        <f t="shared" si="39"/>
        <v>763</v>
      </c>
      <c r="H29" s="448"/>
      <c r="I29" s="449">
        <f t="shared" si="33"/>
        <v>229</v>
      </c>
      <c r="J29" s="450"/>
      <c r="K29" s="233">
        <f t="shared" si="40"/>
        <v>52</v>
      </c>
      <c r="L29" s="233">
        <f t="shared" si="41"/>
        <v>28</v>
      </c>
      <c r="M29" s="202">
        <v>27</v>
      </c>
      <c r="N29" s="202">
        <v>15</v>
      </c>
      <c r="O29" s="202">
        <v>13</v>
      </c>
      <c r="P29" s="202">
        <v>5</v>
      </c>
      <c r="Q29" s="202">
        <v>12</v>
      </c>
      <c r="R29" s="202">
        <v>8</v>
      </c>
      <c r="S29" s="233">
        <f t="shared" si="36"/>
        <v>711</v>
      </c>
      <c r="T29" s="233">
        <f t="shared" si="37"/>
        <v>201</v>
      </c>
      <c r="U29" s="202">
        <v>327</v>
      </c>
      <c r="V29" s="202">
        <v>96</v>
      </c>
      <c r="W29" s="202">
        <v>225</v>
      </c>
      <c r="X29" s="202">
        <v>64</v>
      </c>
      <c r="Y29" s="431" t="s">
        <v>89</v>
      </c>
      <c r="Z29" s="432"/>
      <c r="AA29" s="432"/>
      <c r="AB29" s="432"/>
      <c r="AC29" s="479"/>
      <c r="AD29" s="51">
        <v>20</v>
      </c>
      <c r="AE29" s="127">
        <v>159</v>
      </c>
      <c r="AF29" s="127">
        <v>41</v>
      </c>
      <c r="AG29" s="54">
        <v>0</v>
      </c>
      <c r="AH29" s="54">
        <v>0</v>
      </c>
      <c r="AI29" s="54">
        <v>701</v>
      </c>
      <c r="AJ29" s="54">
        <v>62</v>
      </c>
      <c r="AK29" s="54">
        <v>0</v>
      </c>
      <c r="AL29" s="54">
        <v>0</v>
      </c>
      <c r="AM29" s="233">
        <f t="shared" si="38"/>
        <v>281</v>
      </c>
      <c r="AN29" s="234">
        <v>0</v>
      </c>
      <c r="AO29" s="234">
        <v>12</v>
      </c>
      <c r="AP29" s="54">
        <v>159</v>
      </c>
      <c r="AQ29" s="54">
        <v>110</v>
      </c>
      <c r="AR29" s="54">
        <v>0</v>
      </c>
      <c r="AS29" s="54">
        <v>0</v>
      </c>
      <c r="AT29" s="234">
        <v>0</v>
      </c>
    </row>
    <row r="30" spans="1:46" s="4" customFormat="1" ht="18" customHeight="1">
      <c r="A30" s="431" t="s">
        <v>90</v>
      </c>
      <c r="B30" s="432"/>
      <c r="C30" s="432"/>
      <c r="D30" s="432"/>
      <c r="E30" s="479"/>
      <c r="F30" s="51">
        <v>21</v>
      </c>
      <c r="G30" s="447">
        <f t="shared" si="39"/>
        <v>745</v>
      </c>
      <c r="H30" s="448"/>
      <c r="I30" s="449">
        <f t="shared" si="33"/>
        <v>325</v>
      </c>
      <c r="J30" s="450"/>
      <c r="K30" s="233">
        <f t="shared" si="40"/>
        <v>40</v>
      </c>
      <c r="L30" s="233">
        <f t="shared" si="41"/>
        <v>24</v>
      </c>
      <c r="M30" s="202">
        <v>0</v>
      </c>
      <c r="N30" s="202">
        <v>0</v>
      </c>
      <c r="O30" s="202">
        <v>40</v>
      </c>
      <c r="P30" s="202">
        <v>24</v>
      </c>
      <c r="Q30" s="202">
        <v>0</v>
      </c>
      <c r="R30" s="202">
        <v>0</v>
      </c>
      <c r="S30" s="233">
        <f t="shared" si="36"/>
        <v>691</v>
      </c>
      <c r="T30" s="233">
        <f t="shared" si="37"/>
        <v>287</v>
      </c>
      <c r="U30" s="202">
        <v>436</v>
      </c>
      <c r="V30" s="202">
        <v>208</v>
      </c>
      <c r="W30" s="202">
        <v>150</v>
      </c>
      <c r="X30" s="202">
        <v>53</v>
      </c>
      <c r="Y30" s="431" t="s">
        <v>90</v>
      </c>
      <c r="Z30" s="432"/>
      <c r="AA30" s="432"/>
      <c r="AB30" s="432"/>
      <c r="AC30" s="479"/>
      <c r="AD30" s="51">
        <v>21</v>
      </c>
      <c r="AE30" s="127">
        <v>105</v>
      </c>
      <c r="AF30" s="127">
        <v>26</v>
      </c>
      <c r="AG30" s="54">
        <v>14</v>
      </c>
      <c r="AH30" s="54">
        <v>14</v>
      </c>
      <c r="AI30" s="54">
        <v>745</v>
      </c>
      <c r="AJ30" s="54">
        <v>0</v>
      </c>
      <c r="AK30" s="54">
        <v>0</v>
      </c>
      <c r="AL30" s="54">
        <v>0</v>
      </c>
      <c r="AM30" s="233">
        <f t="shared" si="38"/>
        <v>450</v>
      </c>
      <c r="AN30" s="234">
        <v>40</v>
      </c>
      <c r="AO30" s="234">
        <v>0</v>
      </c>
      <c r="AP30" s="54">
        <v>105</v>
      </c>
      <c r="AQ30" s="54">
        <v>291</v>
      </c>
      <c r="AR30" s="54">
        <v>14</v>
      </c>
      <c r="AS30" s="54">
        <v>0</v>
      </c>
      <c r="AT30" s="234">
        <v>0</v>
      </c>
    </row>
    <row r="31" spans="1:46" s="4" customFormat="1" ht="18" customHeight="1">
      <c r="A31" s="431" t="s">
        <v>91</v>
      </c>
      <c r="B31" s="432"/>
      <c r="C31" s="432"/>
      <c r="D31" s="432"/>
      <c r="E31" s="479"/>
      <c r="F31" s="51">
        <v>22</v>
      </c>
      <c r="G31" s="447">
        <f t="shared" si="39"/>
        <v>1491</v>
      </c>
      <c r="H31" s="448"/>
      <c r="I31" s="449">
        <f t="shared" si="33"/>
        <v>540</v>
      </c>
      <c r="J31" s="450"/>
      <c r="K31" s="233">
        <f t="shared" si="40"/>
        <v>0</v>
      </c>
      <c r="L31" s="233">
        <f t="shared" si="41"/>
        <v>0</v>
      </c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0</v>
      </c>
      <c r="S31" s="233">
        <f t="shared" si="36"/>
        <v>1482</v>
      </c>
      <c r="T31" s="233">
        <f t="shared" si="37"/>
        <v>534</v>
      </c>
      <c r="U31" s="202">
        <v>902</v>
      </c>
      <c r="V31" s="202">
        <v>369</v>
      </c>
      <c r="W31" s="202">
        <v>281</v>
      </c>
      <c r="X31" s="202">
        <v>79</v>
      </c>
      <c r="Y31" s="431" t="s">
        <v>91</v>
      </c>
      <c r="Z31" s="432"/>
      <c r="AA31" s="432"/>
      <c r="AB31" s="432"/>
      <c r="AC31" s="479"/>
      <c r="AD31" s="51">
        <v>22</v>
      </c>
      <c r="AE31" s="127">
        <v>299</v>
      </c>
      <c r="AF31" s="127">
        <v>86</v>
      </c>
      <c r="AG31" s="54">
        <v>9</v>
      </c>
      <c r="AH31" s="54">
        <v>6</v>
      </c>
      <c r="AI31" s="54">
        <v>1482</v>
      </c>
      <c r="AJ31" s="54">
        <v>0</v>
      </c>
      <c r="AK31" s="54">
        <v>9</v>
      </c>
      <c r="AL31" s="54">
        <v>0</v>
      </c>
      <c r="AM31" s="233">
        <f t="shared" si="38"/>
        <v>919</v>
      </c>
      <c r="AN31" s="234">
        <v>0</v>
      </c>
      <c r="AO31" s="234">
        <v>0</v>
      </c>
      <c r="AP31" s="54">
        <v>299</v>
      </c>
      <c r="AQ31" s="54">
        <v>611</v>
      </c>
      <c r="AR31" s="54">
        <v>9</v>
      </c>
      <c r="AS31" s="54">
        <v>0</v>
      </c>
      <c r="AT31" s="234">
        <v>0</v>
      </c>
    </row>
    <row r="32" spans="1:46" s="4" customFormat="1" ht="18" customHeight="1">
      <c r="A32" s="476" t="s">
        <v>92</v>
      </c>
      <c r="B32" s="477"/>
      <c r="C32" s="477"/>
      <c r="D32" s="477"/>
      <c r="E32" s="478"/>
      <c r="F32" s="51">
        <v>23</v>
      </c>
      <c r="G32" s="447">
        <f t="shared" si="39"/>
        <v>2465</v>
      </c>
      <c r="H32" s="448"/>
      <c r="I32" s="449">
        <f t="shared" si="33"/>
        <v>942</v>
      </c>
      <c r="J32" s="450"/>
      <c r="K32" s="233">
        <f t="shared" si="40"/>
        <v>199</v>
      </c>
      <c r="L32" s="233">
        <f t="shared" si="41"/>
        <v>86</v>
      </c>
      <c r="M32" s="202">
        <f>+M33+M34+M35</f>
        <v>87</v>
      </c>
      <c r="N32" s="202">
        <f t="shared" ref="N32:X32" si="73">+N33+N34+N35</f>
        <v>40</v>
      </c>
      <c r="O32" s="202">
        <f t="shared" si="73"/>
        <v>63</v>
      </c>
      <c r="P32" s="202">
        <f t="shared" si="73"/>
        <v>18</v>
      </c>
      <c r="Q32" s="202">
        <f t="shared" si="73"/>
        <v>49</v>
      </c>
      <c r="R32" s="202">
        <f t="shared" si="73"/>
        <v>28</v>
      </c>
      <c r="S32" s="233">
        <f t="shared" si="73"/>
        <v>2266</v>
      </c>
      <c r="T32" s="233">
        <f t="shared" si="73"/>
        <v>856</v>
      </c>
      <c r="U32" s="202">
        <f t="shared" si="73"/>
        <v>1347</v>
      </c>
      <c r="V32" s="202">
        <f t="shared" si="73"/>
        <v>561</v>
      </c>
      <c r="W32" s="202">
        <f t="shared" si="73"/>
        <v>519</v>
      </c>
      <c r="X32" s="202">
        <f t="shared" si="73"/>
        <v>157</v>
      </c>
      <c r="Y32" s="476" t="s">
        <v>92</v>
      </c>
      <c r="Z32" s="477"/>
      <c r="AA32" s="477"/>
      <c r="AB32" s="477"/>
      <c r="AC32" s="478"/>
      <c r="AD32" s="51">
        <v>23</v>
      </c>
      <c r="AE32" s="202">
        <f>+AE33+AE34+AE35</f>
        <v>400</v>
      </c>
      <c r="AF32" s="202">
        <f t="shared" ref="AF32" si="74">+AF33+AF34+AF35</f>
        <v>138</v>
      </c>
      <c r="AG32" s="202">
        <f t="shared" ref="AG32" si="75">+AG33+AG34+AG35</f>
        <v>0</v>
      </c>
      <c r="AH32" s="202">
        <f t="shared" ref="AH32" si="76">+AH33+AH34+AH35</f>
        <v>0</v>
      </c>
      <c r="AI32" s="202">
        <f t="shared" ref="AI32" si="77">+AI33+AI34+AI35</f>
        <v>2374</v>
      </c>
      <c r="AJ32" s="202">
        <f t="shared" ref="AJ32" si="78">+AJ33+AJ34+AJ35</f>
        <v>0</v>
      </c>
      <c r="AK32" s="202">
        <f t="shared" ref="AK32" si="79">+AK33+AK34+AK35</f>
        <v>91</v>
      </c>
      <c r="AL32" s="202">
        <f t="shared" ref="AL32" si="80">+AL33+AL34+AL35</f>
        <v>0</v>
      </c>
      <c r="AM32" s="233">
        <f t="shared" ref="AM32" si="81">+AM33+AM34+AM35</f>
        <v>1201</v>
      </c>
      <c r="AN32" s="202">
        <f t="shared" ref="AN32" si="82">+AN33+AN34+AN35</f>
        <v>33</v>
      </c>
      <c r="AO32" s="202">
        <f t="shared" ref="AO32" si="83">+AO33+AO34+AO35</f>
        <v>49</v>
      </c>
      <c r="AP32" s="202">
        <f t="shared" ref="AP32" si="84">+AP33+AP34+AP35</f>
        <v>400</v>
      </c>
      <c r="AQ32" s="202">
        <f>+AQ33+AQ34+AQ35</f>
        <v>719</v>
      </c>
      <c r="AR32" s="202">
        <f t="shared" ref="AR32" si="85">+AR33+AR34+AR35</f>
        <v>0</v>
      </c>
      <c r="AS32" s="202">
        <f t="shared" ref="AS32" si="86">+AS33+AS34+AS35</f>
        <v>0</v>
      </c>
      <c r="AT32" s="202">
        <f t="shared" ref="AT32" si="87">+AT33+AT34+AT35</f>
        <v>0</v>
      </c>
    </row>
    <row r="33" spans="1:49" s="4" customFormat="1" ht="18" customHeight="1">
      <c r="A33" s="431" t="s">
        <v>93</v>
      </c>
      <c r="B33" s="432"/>
      <c r="C33" s="432"/>
      <c r="D33" s="432"/>
      <c r="E33" s="479"/>
      <c r="F33" s="51">
        <v>24</v>
      </c>
      <c r="G33" s="447">
        <f t="shared" si="39"/>
        <v>1257</v>
      </c>
      <c r="H33" s="448"/>
      <c r="I33" s="449">
        <f t="shared" si="33"/>
        <v>457</v>
      </c>
      <c r="J33" s="450"/>
      <c r="K33" s="233">
        <f t="shared" si="40"/>
        <v>199</v>
      </c>
      <c r="L33" s="233">
        <f t="shared" si="41"/>
        <v>86</v>
      </c>
      <c r="M33" s="202">
        <v>87</v>
      </c>
      <c r="N33" s="202">
        <v>40</v>
      </c>
      <c r="O33" s="202">
        <v>63</v>
      </c>
      <c r="P33" s="202">
        <v>18</v>
      </c>
      <c r="Q33" s="202">
        <v>49</v>
      </c>
      <c r="R33" s="202">
        <v>28</v>
      </c>
      <c r="S33" s="233">
        <f t="shared" si="36"/>
        <v>1058</v>
      </c>
      <c r="T33" s="233">
        <f t="shared" si="37"/>
        <v>371</v>
      </c>
      <c r="U33" s="202">
        <v>603</v>
      </c>
      <c r="V33" s="202">
        <v>247</v>
      </c>
      <c r="W33" s="202">
        <v>254</v>
      </c>
      <c r="X33" s="202">
        <v>62</v>
      </c>
      <c r="Y33" s="431" t="s">
        <v>93</v>
      </c>
      <c r="Z33" s="432"/>
      <c r="AA33" s="432"/>
      <c r="AB33" s="432"/>
      <c r="AC33" s="479"/>
      <c r="AD33" s="51">
        <v>24</v>
      </c>
      <c r="AE33" s="127">
        <v>201</v>
      </c>
      <c r="AF33" s="127">
        <v>62</v>
      </c>
      <c r="AG33" s="54">
        <v>0</v>
      </c>
      <c r="AH33" s="54">
        <v>0</v>
      </c>
      <c r="AI33" s="54">
        <v>1166</v>
      </c>
      <c r="AJ33" s="54">
        <v>0</v>
      </c>
      <c r="AK33" s="54">
        <v>91</v>
      </c>
      <c r="AL33" s="54">
        <v>0</v>
      </c>
      <c r="AM33" s="233">
        <f t="shared" si="38"/>
        <v>594</v>
      </c>
      <c r="AN33" s="234">
        <v>33</v>
      </c>
      <c r="AO33" s="234">
        <v>49</v>
      </c>
      <c r="AP33" s="54">
        <v>201</v>
      </c>
      <c r="AQ33" s="54">
        <v>311</v>
      </c>
      <c r="AR33" s="54">
        <v>0</v>
      </c>
      <c r="AS33" s="54">
        <v>0</v>
      </c>
      <c r="AT33" s="234">
        <v>0</v>
      </c>
    </row>
    <row r="34" spans="1:49" s="4" customFormat="1" ht="18" customHeight="1">
      <c r="A34" s="431" t="s">
        <v>94</v>
      </c>
      <c r="B34" s="432"/>
      <c r="C34" s="432"/>
      <c r="D34" s="432"/>
      <c r="E34" s="479"/>
      <c r="F34" s="51">
        <v>25</v>
      </c>
      <c r="G34" s="447">
        <f t="shared" si="39"/>
        <v>440</v>
      </c>
      <c r="H34" s="448"/>
      <c r="I34" s="449">
        <f t="shared" si="33"/>
        <v>171</v>
      </c>
      <c r="J34" s="450"/>
      <c r="K34" s="233">
        <f t="shared" si="40"/>
        <v>0</v>
      </c>
      <c r="L34" s="233">
        <f t="shared" si="41"/>
        <v>0</v>
      </c>
      <c r="M34" s="202">
        <v>0</v>
      </c>
      <c r="N34" s="202">
        <v>0</v>
      </c>
      <c r="O34" s="202">
        <v>0</v>
      </c>
      <c r="P34" s="202">
        <v>0</v>
      </c>
      <c r="Q34" s="202">
        <v>0</v>
      </c>
      <c r="R34" s="202">
        <v>0</v>
      </c>
      <c r="S34" s="233">
        <f t="shared" si="36"/>
        <v>440</v>
      </c>
      <c r="T34" s="233">
        <f t="shared" si="37"/>
        <v>171</v>
      </c>
      <c r="U34" s="202">
        <v>236</v>
      </c>
      <c r="V34" s="202">
        <v>84</v>
      </c>
      <c r="W34" s="202">
        <v>123</v>
      </c>
      <c r="X34" s="202">
        <v>47</v>
      </c>
      <c r="Y34" s="431" t="s">
        <v>94</v>
      </c>
      <c r="Z34" s="432"/>
      <c r="AA34" s="432"/>
      <c r="AB34" s="432"/>
      <c r="AC34" s="479"/>
      <c r="AD34" s="51">
        <v>25</v>
      </c>
      <c r="AE34" s="127">
        <v>81</v>
      </c>
      <c r="AF34" s="127">
        <v>40</v>
      </c>
      <c r="AG34" s="54">
        <v>0</v>
      </c>
      <c r="AH34" s="54">
        <v>0</v>
      </c>
      <c r="AI34" s="54">
        <v>440</v>
      </c>
      <c r="AJ34" s="54">
        <v>0</v>
      </c>
      <c r="AK34" s="54">
        <v>0</v>
      </c>
      <c r="AL34" s="54">
        <v>0</v>
      </c>
      <c r="AM34" s="233">
        <f t="shared" si="38"/>
        <v>191</v>
      </c>
      <c r="AN34" s="234">
        <v>0</v>
      </c>
      <c r="AO34" s="234">
        <v>0</v>
      </c>
      <c r="AP34" s="54">
        <v>81</v>
      </c>
      <c r="AQ34" s="54">
        <v>110</v>
      </c>
      <c r="AR34" s="54">
        <v>0</v>
      </c>
      <c r="AS34" s="54">
        <v>0</v>
      </c>
      <c r="AT34" s="234">
        <v>0</v>
      </c>
    </row>
    <row r="35" spans="1:49" s="4" customFormat="1" ht="18" customHeight="1">
      <c r="A35" s="431" t="s">
        <v>95</v>
      </c>
      <c r="B35" s="432"/>
      <c r="C35" s="432"/>
      <c r="D35" s="432"/>
      <c r="E35" s="479"/>
      <c r="F35" s="51">
        <v>26</v>
      </c>
      <c r="G35" s="447">
        <f t="shared" si="39"/>
        <v>768</v>
      </c>
      <c r="H35" s="448"/>
      <c r="I35" s="449">
        <f t="shared" si="33"/>
        <v>314</v>
      </c>
      <c r="J35" s="450"/>
      <c r="K35" s="233">
        <f t="shared" si="40"/>
        <v>0</v>
      </c>
      <c r="L35" s="233">
        <f t="shared" si="41"/>
        <v>0</v>
      </c>
      <c r="M35" s="202">
        <v>0</v>
      </c>
      <c r="N35" s="202">
        <v>0</v>
      </c>
      <c r="O35" s="202">
        <v>0</v>
      </c>
      <c r="P35" s="202">
        <v>0</v>
      </c>
      <c r="Q35" s="202">
        <v>0</v>
      </c>
      <c r="R35" s="202">
        <v>0</v>
      </c>
      <c r="S35" s="233">
        <f t="shared" si="36"/>
        <v>768</v>
      </c>
      <c r="T35" s="233">
        <f t="shared" si="37"/>
        <v>314</v>
      </c>
      <c r="U35" s="202">
        <v>508</v>
      </c>
      <c r="V35" s="202">
        <v>230</v>
      </c>
      <c r="W35" s="202">
        <v>142</v>
      </c>
      <c r="X35" s="202">
        <v>48</v>
      </c>
      <c r="Y35" s="431" t="s">
        <v>95</v>
      </c>
      <c r="Z35" s="432"/>
      <c r="AA35" s="432"/>
      <c r="AB35" s="432"/>
      <c r="AC35" s="479"/>
      <c r="AD35" s="51">
        <v>26</v>
      </c>
      <c r="AE35" s="127">
        <v>118</v>
      </c>
      <c r="AF35" s="127">
        <v>36</v>
      </c>
      <c r="AG35" s="54">
        <v>0</v>
      </c>
      <c r="AH35" s="54">
        <v>0</v>
      </c>
      <c r="AI35" s="54">
        <v>768</v>
      </c>
      <c r="AJ35" s="54">
        <v>0</v>
      </c>
      <c r="AK35" s="54">
        <v>0</v>
      </c>
      <c r="AL35" s="54">
        <v>0</v>
      </c>
      <c r="AM35" s="233">
        <f t="shared" si="38"/>
        <v>416</v>
      </c>
      <c r="AN35" s="234">
        <v>0</v>
      </c>
      <c r="AO35" s="234">
        <v>0</v>
      </c>
      <c r="AP35" s="54">
        <v>118</v>
      </c>
      <c r="AQ35" s="54">
        <v>298</v>
      </c>
      <c r="AR35" s="54">
        <v>0</v>
      </c>
      <c r="AS35" s="54">
        <v>0</v>
      </c>
      <c r="AT35" s="234">
        <v>0</v>
      </c>
    </row>
    <row r="36" spans="1:49" s="4" customFormat="1" ht="18" customHeight="1">
      <c r="A36" s="510" t="s">
        <v>96</v>
      </c>
      <c r="B36" s="511"/>
      <c r="C36" s="511"/>
      <c r="D36" s="511"/>
      <c r="E36" s="512"/>
      <c r="F36" s="51">
        <v>27</v>
      </c>
      <c r="G36" s="447">
        <f t="shared" si="39"/>
        <v>19634</v>
      </c>
      <c r="H36" s="448"/>
      <c r="I36" s="449">
        <f t="shared" si="33"/>
        <v>7320</v>
      </c>
      <c r="J36" s="450"/>
      <c r="K36" s="233">
        <f t="shared" si="40"/>
        <v>2798</v>
      </c>
      <c r="L36" s="233">
        <f t="shared" si="41"/>
        <v>970</v>
      </c>
      <c r="M36" s="202">
        <f>+M37+M38+M39+M40+M41+M42+M43+M44+M45</f>
        <v>1081</v>
      </c>
      <c r="N36" s="202">
        <f t="shared" ref="N36:X36" si="88">+N37+N38+N39+N40+N41+N42+N43+N44+N45</f>
        <v>358</v>
      </c>
      <c r="O36" s="202">
        <f t="shared" si="88"/>
        <v>1337</v>
      </c>
      <c r="P36" s="202">
        <f t="shared" si="88"/>
        <v>473</v>
      </c>
      <c r="Q36" s="202">
        <f t="shared" si="88"/>
        <v>380</v>
      </c>
      <c r="R36" s="202">
        <f t="shared" si="88"/>
        <v>139</v>
      </c>
      <c r="S36" s="233">
        <f t="shared" si="88"/>
        <v>16598</v>
      </c>
      <c r="T36" s="233">
        <f t="shared" si="88"/>
        <v>6313</v>
      </c>
      <c r="U36" s="202">
        <f t="shared" si="88"/>
        <v>8923</v>
      </c>
      <c r="V36" s="202">
        <f t="shared" si="88"/>
        <v>3615</v>
      </c>
      <c r="W36" s="202">
        <f t="shared" si="88"/>
        <v>4399</v>
      </c>
      <c r="X36" s="202">
        <f t="shared" si="88"/>
        <v>1563</v>
      </c>
      <c r="Y36" s="510" t="s">
        <v>96</v>
      </c>
      <c r="Z36" s="511"/>
      <c r="AA36" s="511"/>
      <c r="AB36" s="511"/>
      <c r="AC36" s="512"/>
      <c r="AD36" s="51">
        <v>27</v>
      </c>
      <c r="AE36" s="202">
        <f>+AE37+AE38+AE39+AE40+AE41+AE42+AE43+AE44+AE45</f>
        <v>3276</v>
      </c>
      <c r="AF36" s="202">
        <f t="shared" ref="AF36" si="89">+AF37+AF38+AF39+AF40+AF41+AF42+AF43+AF44+AF45</f>
        <v>1135</v>
      </c>
      <c r="AG36" s="202">
        <f t="shared" ref="AG36" si="90">+AG37+AG38+AG39+AG40+AG41+AG42+AG43+AG44+AG45</f>
        <v>238</v>
      </c>
      <c r="AH36" s="202">
        <f t="shared" ref="AH36" si="91">+AH37+AH38+AH39+AH40+AH41+AH42+AH43+AH44+AH45</f>
        <v>37</v>
      </c>
      <c r="AI36" s="202">
        <f t="shared" ref="AI36" si="92">+AI37+AI38+AI39+AI40+AI41+AI42+AI43+AI44+AI45</f>
        <v>9912</v>
      </c>
      <c r="AJ36" s="202">
        <f t="shared" ref="AJ36" si="93">+AJ37+AJ38+AJ39+AJ40+AJ41+AJ42+AJ43+AJ44+AJ45</f>
        <v>89</v>
      </c>
      <c r="AK36" s="202">
        <f t="shared" ref="AK36" si="94">+AK37+AK38+AK39+AK40+AK41+AK42+AK43+AK44+AK45</f>
        <v>9588</v>
      </c>
      <c r="AL36" s="202">
        <f t="shared" ref="AL36" si="95">+AL37+AL38+AL39+AL40+AL41+AL42+AL43+AL44+AL45</f>
        <v>45</v>
      </c>
      <c r="AM36" s="233">
        <f t="shared" ref="AM36" si="96">+AM37+AM38+AM39+AM40+AM41+AM42+AM43+AM44+AM45</f>
        <v>9276</v>
      </c>
      <c r="AN36" s="202">
        <f t="shared" ref="AN36" si="97">+AN37+AN38+AN39+AN40+AN41+AN42+AN43+AN44+AN45</f>
        <v>971</v>
      </c>
      <c r="AO36" s="202">
        <f t="shared" ref="AO36" si="98">+AO37+AO38+AO39+AO40+AO41+AO42+AO43+AO44+AO45</f>
        <v>380</v>
      </c>
      <c r="AP36" s="202">
        <f t="shared" ref="AP36" si="99">+AP37+AP38+AP39+AP40+AP41+AP42+AP43+AP44+AP45</f>
        <v>3419</v>
      </c>
      <c r="AQ36" s="202">
        <f>+AQ37+AQ38+AQ39+AQ40+AQ41+AQ42+AQ43+AQ44+AQ45</f>
        <v>4268</v>
      </c>
      <c r="AR36" s="202">
        <f t="shared" ref="AR36" si="100">+AR37+AR38+AR39+AR40+AR41+AR42+AR43+AR44+AR45</f>
        <v>183</v>
      </c>
      <c r="AS36" s="202">
        <f t="shared" ref="AS36" si="101">+AS37+AS38+AS39+AS40+AS41+AS42+AS43+AS44+AS45</f>
        <v>45</v>
      </c>
      <c r="AT36" s="202">
        <f t="shared" ref="AT36" si="102">+AT37+AT38+AT39+AT40+AT41+AT42+AT43+AT44+AT45</f>
        <v>10</v>
      </c>
    </row>
    <row r="37" spans="1:49" s="4" customFormat="1" ht="18" customHeight="1">
      <c r="A37" s="411" t="s">
        <v>97</v>
      </c>
      <c r="B37" s="412"/>
      <c r="C37" s="412"/>
      <c r="D37" s="412"/>
      <c r="E37" s="513"/>
      <c r="F37" s="51">
        <v>28</v>
      </c>
      <c r="G37" s="447">
        <f t="shared" si="39"/>
        <v>264</v>
      </c>
      <c r="H37" s="448"/>
      <c r="I37" s="449">
        <f t="shared" si="33"/>
        <v>131</v>
      </c>
      <c r="J37" s="450"/>
      <c r="K37" s="233">
        <f t="shared" si="40"/>
        <v>0</v>
      </c>
      <c r="L37" s="233">
        <f t="shared" si="41"/>
        <v>0</v>
      </c>
      <c r="M37" s="202">
        <v>0</v>
      </c>
      <c r="N37" s="202">
        <v>0</v>
      </c>
      <c r="O37" s="202">
        <v>0</v>
      </c>
      <c r="P37" s="202">
        <v>0</v>
      </c>
      <c r="Q37" s="202">
        <v>0</v>
      </c>
      <c r="R37" s="202">
        <v>0</v>
      </c>
      <c r="S37" s="233">
        <f t="shared" si="36"/>
        <v>264</v>
      </c>
      <c r="T37" s="233">
        <f t="shared" si="37"/>
        <v>131</v>
      </c>
      <c r="U37" s="202">
        <v>205</v>
      </c>
      <c r="V37" s="202">
        <v>115</v>
      </c>
      <c r="W37" s="202">
        <v>39</v>
      </c>
      <c r="X37" s="202">
        <v>11</v>
      </c>
      <c r="Y37" s="411" t="s">
        <v>97</v>
      </c>
      <c r="Z37" s="412"/>
      <c r="AA37" s="412"/>
      <c r="AB37" s="412"/>
      <c r="AC37" s="513"/>
      <c r="AD37" s="51">
        <v>28</v>
      </c>
      <c r="AE37" s="127">
        <v>20</v>
      </c>
      <c r="AF37" s="127">
        <v>5</v>
      </c>
      <c r="AG37" s="54">
        <v>0</v>
      </c>
      <c r="AH37" s="54">
        <v>0</v>
      </c>
      <c r="AI37" s="54">
        <v>0</v>
      </c>
      <c r="AJ37" s="54">
        <v>0</v>
      </c>
      <c r="AK37" s="54">
        <v>264</v>
      </c>
      <c r="AL37" s="54">
        <v>0</v>
      </c>
      <c r="AM37" s="233">
        <f t="shared" si="38"/>
        <v>196</v>
      </c>
      <c r="AN37" s="234">
        <v>0</v>
      </c>
      <c r="AO37" s="234">
        <v>0</v>
      </c>
      <c r="AP37" s="54">
        <v>20</v>
      </c>
      <c r="AQ37" s="54">
        <v>176</v>
      </c>
      <c r="AR37" s="54">
        <v>0</v>
      </c>
      <c r="AS37" s="54">
        <v>0</v>
      </c>
      <c r="AT37" s="234">
        <v>0</v>
      </c>
    </row>
    <row r="38" spans="1:49" s="4" customFormat="1" ht="18" customHeight="1">
      <c r="A38" s="411" t="s">
        <v>98</v>
      </c>
      <c r="B38" s="412"/>
      <c r="C38" s="412"/>
      <c r="D38" s="412"/>
      <c r="E38" s="513"/>
      <c r="F38" s="51">
        <v>29</v>
      </c>
      <c r="G38" s="447">
        <f t="shared" si="39"/>
        <v>0</v>
      </c>
      <c r="H38" s="448"/>
      <c r="I38" s="449">
        <f t="shared" si="33"/>
        <v>0</v>
      </c>
      <c r="J38" s="450"/>
      <c r="K38" s="233">
        <f t="shared" si="40"/>
        <v>0</v>
      </c>
      <c r="L38" s="233">
        <f t="shared" si="41"/>
        <v>0</v>
      </c>
      <c r="M38" s="202"/>
      <c r="N38" s="202"/>
      <c r="O38" s="202"/>
      <c r="P38" s="202"/>
      <c r="Q38" s="202"/>
      <c r="R38" s="202"/>
      <c r="S38" s="233">
        <f t="shared" si="36"/>
        <v>0</v>
      </c>
      <c r="T38" s="233">
        <f t="shared" si="37"/>
        <v>0</v>
      </c>
      <c r="U38" s="202"/>
      <c r="V38" s="202"/>
      <c r="W38" s="202"/>
      <c r="X38" s="202"/>
      <c r="Y38" s="411" t="s">
        <v>98</v>
      </c>
      <c r="Z38" s="412"/>
      <c r="AA38" s="412"/>
      <c r="AB38" s="412"/>
      <c r="AC38" s="513"/>
      <c r="AD38" s="51">
        <v>29</v>
      </c>
      <c r="AE38" s="127"/>
      <c r="AF38" s="127"/>
      <c r="AG38" s="54"/>
      <c r="AH38" s="54"/>
      <c r="AI38" s="54"/>
      <c r="AJ38" s="54"/>
      <c r="AK38" s="54"/>
      <c r="AL38" s="54"/>
      <c r="AM38" s="233">
        <f t="shared" si="38"/>
        <v>0</v>
      </c>
      <c r="AN38" s="234"/>
      <c r="AO38" s="234"/>
      <c r="AP38" s="54"/>
      <c r="AQ38" s="54"/>
      <c r="AR38" s="54"/>
      <c r="AS38" s="54"/>
      <c r="AT38" s="234"/>
    </row>
    <row r="39" spans="1:49" s="4" customFormat="1" ht="18" customHeight="1">
      <c r="A39" s="411" t="s">
        <v>99</v>
      </c>
      <c r="B39" s="412"/>
      <c r="C39" s="412"/>
      <c r="D39" s="412"/>
      <c r="E39" s="513"/>
      <c r="F39" s="51">
        <v>30</v>
      </c>
      <c r="G39" s="447">
        <f t="shared" si="39"/>
        <v>5930</v>
      </c>
      <c r="H39" s="448"/>
      <c r="I39" s="449">
        <f t="shared" si="33"/>
        <v>1380</v>
      </c>
      <c r="J39" s="450"/>
      <c r="K39" s="233">
        <f t="shared" si="40"/>
        <v>1346</v>
      </c>
      <c r="L39" s="233">
        <f t="shared" si="41"/>
        <v>309</v>
      </c>
      <c r="M39" s="202">
        <v>625</v>
      </c>
      <c r="N39" s="202">
        <v>130</v>
      </c>
      <c r="O39" s="202">
        <v>577</v>
      </c>
      <c r="P39" s="202">
        <v>141</v>
      </c>
      <c r="Q39" s="202">
        <v>144</v>
      </c>
      <c r="R39" s="202">
        <v>38</v>
      </c>
      <c r="S39" s="233">
        <f t="shared" si="36"/>
        <v>4539</v>
      </c>
      <c r="T39" s="233">
        <f t="shared" si="37"/>
        <v>1069</v>
      </c>
      <c r="U39" s="202">
        <v>2203</v>
      </c>
      <c r="V39" s="202">
        <v>612</v>
      </c>
      <c r="W39" s="202">
        <v>1341</v>
      </c>
      <c r="X39" s="202">
        <v>256</v>
      </c>
      <c r="Y39" s="411" t="s">
        <v>99</v>
      </c>
      <c r="Z39" s="412"/>
      <c r="AA39" s="412"/>
      <c r="AB39" s="412"/>
      <c r="AC39" s="513"/>
      <c r="AD39" s="51">
        <v>30</v>
      </c>
      <c r="AE39" s="127">
        <v>995</v>
      </c>
      <c r="AF39" s="127">
        <v>201</v>
      </c>
      <c r="AG39" s="54">
        <v>45</v>
      </c>
      <c r="AH39" s="54">
        <v>2</v>
      </c>
      <c r="AI39" s="54">
        <v>3593</v>
      </c>
      <c r="AJ39" s="54">
        <v>58</v>
      </c>
      <c r="AK39" s="54">
        <v>2279</v>
      </c>
      <c r="AL39" s="54">
        <v>0</v>
      </c>
      <c r="AM39" s="233">
        <f t="shared" si="38"/>
        <v>2404</v>
      </c>
      <c r="AN39" s="234">
        <v>448</v>
      </c>
      <c r="AO39" s="234">
        <v>144</v>
      </c>
      <c r="AP39" s="54">
        <v>995</v>
      </c>
      <c r="AQ39" s="54">
        <v>772</v>
      </c>
      <c r="AR39" s="54">
        <v>0</v>
      </c>
      <c r="AS39" s="54">
        <v>45</v>
      </c>
      <c r="AT39" s="234">
        <v>0</v>
      </c>
    </row>
    <row r="40" spans="1:49" s="4" customFormat="1" ht="18" customHeight="1">
      <c r="A40" s="411" t="s">
        <v>100</v>
      </c>
      <c r="B40" s="412"/>
      <c r="C40" s="412"/>
      <c r="D40" s="412"/>
      <c r="E40" s="513"/>
      <c r="F40" s="51">
        <v>31</v>
      </c>
      <c r="G40" s="447">
        <f t="shared" si="39"/>
        <v>3257</v>
      </c>
      <c r="H40" s="448"/>
      <c r="I40" s="449">
        <f t="shared" si="33"/>
        <v>1479</v>
      </c>
      <c r="J40" s="450"/>
      <c r="K40" s="233">
        <f t="shared" si="40"/>
        <v>484</v>
      </c>
      <c r="L40" s="233">
        <f t="shared" si="41"/>
        <v>238</v>
      </c>
      <c r="M40" s="202">
        <v>143</v>
      </c>
      <c r="N40" s="202">
        <v>79</v>
      </c>
      <c r="O40" s="202">
        <v>316</v>
      </c>
      <c r="P40" s="202">
        <v>149</v>
      </c>
      <c r="Q40" s="202">
        <v>25</v>
      </c>
      <c r="R40" s="202">
        <v>10</v>
      </c>
      <c r="S40" s="233">
        <f t="shared" si="36"/>
        <v>2665</v>
      </c>
      <c r="T40" s="233">
        <f t="shared" si="37"/>
        <v>1224</v>
      </c>
      <c r="U40" s="202">
        <v>1794</v>
      </c>
      <c r="V40" s="202">
        <v>794</v>
      </c>
      <c r="W40" s="202">
        <v>459</v>
      </c>
      <c r="X40" s="202">
        <v>225</v>
      </c>
      <c r="Y40" s="411" t="s">
        <v>100</v>
      </c>
      <c r="Z40" s="412"/>
      <c r="AA40" s="412"/>
      <c r="AB40" s="412"/>
      <c r="AC40" s="513"/>
      <c r="AD40" s="51">
        <v>31</v>
      </c>
      <c r="AE40" s="127">
        <v>412</v>
      </c>
      <c r="AF40" s="127">
        <v>205</v>
      </c>
      <c r="AG40" s="54">
        <v>108</v>
      </c>
      <c r="AH40" s="54">
        <v>17</v>
      </c>
      <c r="AI40" s="54">
        <v>690</v>
      </c>
      <c r="AJ40" s="54">
        <v>0</v>
      </c>
      <c r="AK40" s="54">
        <v>2567</v>
      </c>
      <c r="AL40" s="54">
        <v>0</v>
      </c>
      <c r="AM40" s="233">
        <f t="shared" si="38"/>
        <v>2208</v>
      </c>
      <c r="AN40" s="234">
        <v>298</v>
      </c>
      <c r="AO40" s="234">
        <v>25</v>
      </c>
      <c r="AP40" s="54">
        <v>533</v>
      </c>
      <c r="AQ40" s="54">
        <v>1244</v>
      </c>
      <c r="AR40" s="54">
        <v>108</v>
      </c>
      <c r="AS40" s="54">
        <v>0</v>
      </c>
      <c r="AT40" s="234">
        <v>0</v>
      </c>
    </row>
    <row r="41" spans="1:49" s="4" customFormat="1" ht="18" customHeight="1">
      <c r="A41" s="411" t="s">
        <v>101</v>
      </c>
      <c r="B41" s="412"/>
      <c r="C41" s="412"/>
      <c r="D41" s="412"/>
      <c r="E41" s="513"/>
      <c r="F41" s="51">
        <v>32</v>
      </c>
      <c r="G41" s="447">
        <f t="shared" si="39"/>
        <v>753</v>
      </c>
      <c r="H41" s="448"/>
      <c r="I41" s="449">
        <f t="shared" si="33"/>
        <v>239</v>
      </c>
      <c r="J41" s="450"/>
      <c r="K41" s="233">
        <f t="shared" si="40"/>
        <v>0</v>
      </c>
      <c r="L41" s="233">
        <f t="shared" si="41"/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33">
        <f t="shared" si="36"/>
        <v>753</v>
      </c>
      <c r="T41" s="233">
        <f t="shared" si="37"/>
        <v>239</v>
      </c>
      <c r="U41" s="202">
        <v>361</v>
      </c>
      <c r="V41" s="202">
        <v>128</v>
      </c>
      <c r="W41" s="202">
        <v>226</v>
      </c>
      <c r="X41" s="202">
        <v>62</v>
      </c>
      <c r="Y41" s="411" t="s">
        <v>101</v>
      </c>
      <c r="Z41" s="412"/>
      <c r="AA41" s="412"/>
      <c r="AB41" s="412"/>
      <c r="AC41" s="513"/>
      <c r="AD41" s="51">
        <v>32</v>
      </c>
      <c r="AE41" s="127">
        <v>166</v>
      </c>
      <c r="AF41" s="127">
        <v>49</v>
      </c>
      <c r="AG41" s="54">
        <v>0</v>
      </c>
      <c r="AH41" s="54">
        <v>0</v>
      </c>
      <c r="AI41" s="54">
        <v>753</v>
      </c>
      <c r="AJ41" s="54">
        <v>0</v>
      </c>
      <c r="AK41" s="54">
        <v>0</v>
      </c>
      <c r="AL41" s="54">
        <v>0</v>
      </c>
      <c r="AM41" s="233">
        <f t="shared" si="38"/>
        <v>255</v>
      </c>
      <c r="AN41" s="234">
        <v>0</v>
      </c>
      <c r="AO41" s="234">
        <v>0</v>
      </c>
      <c r="AP41" s="54">
        <v>166</v>
      </c>
      <c r="AQ41" s="54">
        <v>89</v>
      </c>
      <c r="AR41" s="54">
        <v>0</v>
      </c>
      <c r="AS41" s="54">
        <v>0</v>
      </c>
      <c r="AT41" s="234">
        <v>0</v>
      </c>
    </row>
    <row r="42" spans="1:49" s="4" customFormat="1" ht="18" customHeight="1">
      <c r="A42" s="411" t="s">
        <v>102</v>
      </c>
      <c r="B42" s="412"/>
      <c r="C42" s="412"/>
      <c r="D42" s="412"/>
      <c r="E42" s="513"/>
      <c r="F42" s="51">
        <v>33</v>
      </c>
      <c r="G42" s="447">
        <f t="shared" si="39"/>
        <v>1180</v>
      </c>
      <c r="H42" s="448"/>
      <c r="I42" s="449">
        <f t="shared" si="33"/>
        <v>553</v>
      </c>
      <c r="J42" s="450"/>
      <c r="K42" s="233">
        <f t="shared" si="40"/>
        <v>0</v>
      </c>
      <c r="L42" s="233">
        <f t="shared" si="41"/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33">
        <f t="shared" si="36"/>
        <v>1105</v>
      </c>
      <c r="T42" s="233">
        <f t="shared" si="37"/>
        <v>537</v>
      </c>
      <c r="U42" s="202">
        <v>770</v>
      </c>
      <c r="V42" s="202">
        <v>312</v>
      </c>
      <c r="W42" s="202">
        <v>220</v>
      </c>
      <c r="X42" s="202">
        <v>140</v>
      </c>
      <c r="Y42" s="411" t="s">
        <v>102</v>
      </c>
      <c r="Z42" s="412"/>
      <c r="AA42" s="412"/>
      <c r="AB42" s="412"/>
      <c r="AC42" s="513"/>
      <c r="AD42" s="51">
        <v>33</v>
      </c>
      <c r="AE42" s="127">
        <v>115</v>
      </c>
      <c r="AF42" s="127">
        <v>85</v>
      </c>
      <c r="AG42" s="54">
        <v>75</v>
      </c>
      <c r="AH42" s="54">
        <v>16</v>
      </c>
      <c r="AI42" s="54">
        <v>51</v>
      </c>
      <c r="AJ42" s="54">
        <v>15</v>
      </c>
      <c r="AK42" s="54">
        <v>1081</v>
      </c>
      <c r="AL42" s="54">
        <v>33</v>
      </c>
      <c r="AM42" s="233">
        <f t="shared" si="38"/>
        <v>734</v>
      </c>
      <c r="AN42" s="234">
        <v>0</v>
      </c>
      <c r="AO42" s="234">
        <v>0</v>
      </c>
      <c r="AP42" s="54">
        <v>115</v>
      </c>
      <c r="AQ42" s="54">
        <v>544</v>
      </c>
      <c r="AR42" s="54">
        <v>75</v>
      </c>
      <c r="AS42" s="54">
        <v>0</v>
      </c>
      <c r="AT42" s="234">
        <v>0</v>
      </c>
    </row>
    <row r="43" spans="1:49" s="4" customFormat="1" ht="18" customHeight="1">
      <c r="A43" s="411" t="s">
        <v>103</v>
      </c>
      <c r="B43" s="412"/>
      <c r="C43" s="412"/>
      <c r="D43" s="412"/>
      <c r="E43" s="513"/>
      <c r="F43" s="51">
        <v>34</v>
      </c>
      <c r="G43" s="447">
        <f t="shared" si="39"/>
        <v>3217</v>
      </c>
      <c r="H43" s="448"/>
      <c r="I43" s="449">
        <f t="shared" si="33"/>
        <v>1736</v>
      </c>
      <c r="J43" s="450"/>
      <c r="K43" s="233">
        <f t="shared" si="40"/>
        <v>386</v>
      </c>
      <c r="L43" s="233">
        <f t="shared" si="41"/>
        <v>202</v>
      </c>
      <c r="M43" s="202">
        <v>136</v>
      </c>
      <c r="N43" s="202">
        <v>72</v>
      </c>
      <c r="O43" s="202">
        <v>171</v>
      </c>
      <c r="P43" s="202">
        <v>81</v>
      </c>
      <c r="Q43" s="202">
        <v>79</v>
      </c>
      <c r="R43" s="202">
        <v>49</v>
      </c>
      <c r="S43" s="233">
        <f t="shared" si="36"/>
        <v>2831</v>
      </c>
      <c r="T43" s="233">
        <f t="shared" si="37"/>
        <v>1534</v>
      </c>
      <c r="U43" s="202">
        <v>1568</v>
      </c>
      <c r="V43" s="202">
        <v>919</v>
      </c>
      <c r="W43" s="202">
        <v>761</v>
      </c>
      <c r="X43" s="202">
        <v>372</v>
      </c>
      <c r="Y43" s="411" t="s">
        <v>103</v>
      </c>
      <c r="Z43" s="412"/>
      <c r="AA43" s="412"/>
      <c r="AB43" s="412"/>
      <c r="AC43" s="513"/>
      <c r="AD43" s="51">
        <v>34</v>
      </c>
      <c r="AE43" s="127">
        <v>502</v>
      </c>
      <c r="AF43" s="127">
        <v>243</v>
      </c>
      <c r="AG43" s="54">
        <v>0</v>
      </c>
      <c r="AH43" s="54">
        <v>0</v>
      </c>
      <c r="AI43" s="54">
        <v>2450</v>
      </c>
      <c r="AJ43" s="54">
        <v>0</v>
      </c>
      <c r="AK43" s="54">
        <v>767</v>
      </c>
      <c r="AL43" s="54">
        <v>0</v>
      </c>
      <c r="AM43" s="233">
        <f t="shared" si="38"/>
        <v>1542</v>
      </c>
      <c r="AN43" s="234">
        <v>76</v>
      </c>
      <c r="AO43" s="234">
        <v>79</v>
      </c>
      <c r="AP43" s="54">
        <v>502</v>
      </c>
      <c r="AQ43" s="54">
        <v>885</v>
      </c>
      <c r="AR43" s="54">
        <v>0</v>
      </c>
      <c r="AS43" s="54">
        <v>0</v>
      </c>
      <c r="AT43" s="234">
        <v>0</v>
      </c>
    </row>
    <row r="44" spans="1:49" s="4" customFormat="1" ht="18" customHeight="1">
      <c r="A44" s="411" t="s">
        <v>104</v>
      </c>
      <c r="B44" s="412"/>
      <c r="C44" s="412"/>
      <c r="D44" s="412"/>
      <c r="E44" s="513"/>
      <c r="F44" s="51">
        <v>35</v>
      </c>
      <c r="G44" s="447">
        <f t="shared" si="39"/>
        <v>442</v>
      </c>
      <c r="H44" s="448"/>
      <c r="I44" s="449">
        <f t="shared" si="33"/>
        <v>243</v>
      </c>
      <c r="J44" s="450"/>
      <c r="K44" s="233">
        <f t="shared" si="40"/>
        <v>0</v>
      </c>
      <c r="L44" s="233">
        <f t="shared" si="41"/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33">
        <f t="shared" si="36"/>
        <v>442</v>
      </c>
      <c r="T44" s="233">
        <f t="shared" si="37"/>
        <v>243</v>
      </c>
      <c r="U44" s="202">
        <v>227</v>
      </c>
      <c r="V44" s="202">
        <v>136</v>
      </c>
      <c r="W44" s="202">
        <v>110</v>
      </c>
      <c r="X44" s="202">
        <v>54</v>
      </c>
      <c r="Y44" s="411" t="s">
        <v>104</v>
      </c>
      <c r="Z44" s="412"/>
      <c r="AA44" s="412"/>
      <c r="AB44" s="412"/>
      <c r="AC44" s="513"/>
      <c r="AD44" s="51">
        <v>35</v>
      </c>
      <c r="AE44" s="127">
        <v>105</v>
      </c>
      <c r="AF44" s="127">
        <v>53</v>
      </c>
      <c r="AG44" s="54">
        <v>0</v>
      </c>
      <c r="AH44" s="54">
        <v>0</v>
      </c>
      <c r="AI44" s="54">
        <v>1</v>
      </c>
      <c r="AJ44" s="54">
        <v>0</v>
      </c>
      <c r="AK44" s="54">
        <v>430</v>
      </c>
      <c r="AL44" s="54">
        <v>11</v>
      </c>
      <c r="AM44" s="233">
        <f t="shared" si="38"/>
        <v>186</v>
      </c>
      <c r="AN44" s="234">
        <v>0</v>
      </c>
      <c r="AO44" s="234">
        <v>0</v>
      </c>
      <c r="AP44" s="54">
        <v>105</v>
      </c>
      <c r="AQ44" s="54">
        <v>81</v>
      </c>
      <c r="AR44" s="54">
        <v>0</v>
      </c>
      <c r="AS44" s="54">
        <v>0</v>
      </c>
      <c r="AT44" s="234">
        <v>0</v>
      </c>
    </row>
    <row r="45" spans="1:49" s="4" customFormat="1" ht="18" customHeight="1">
      <c r="A45" s="411" t="s">
        <v>105</v>
      </c>
      <c r="B45" s="412"/>
      <c r="C45" s="412"/>
      <c r="D45" s="412"/>
      <c r="E45" s="513"/>
      <c r="F45" s="51">
        <v>36</v>
      </c>
      <c r="G45" s="447">
        <f t="shared" si="39"/>
        <v>4591</v>
      </c>
      <c r="H45" s="448"/>
      <c r="I45" s="449">
        <f t="shared" si="33"/>
        <v>1559</v>
      </c>
      <c r="J45" s="450"/>
      <c r="K45" s="233">
        <f t="shared" si="40"/>
        <v>582</v>
      </c>
      <c r="L45" s="233">
        <f t="shared" si="41"/>
        <v>221</v>
      </c>
      <c r="M45" s="202">
        <v>177</v>
      </c>
      <c r="N45" s="202">
        <v>77</v>
      </c>
      <c r="O45" s="202">
        <v>273</v>
      </c>
      <c r="P45" s="202">
        <v>102</v>
      </c>
      <c r="Q45" s="202">
        <v>132</v>
      </c>
      <c r="R45" s="202">
        <v>42</v>
      </c>
      <c r="S45" s="233">
        <f t="shared" si="36"/>
        <v>3999</v>
      </c>
      <c r="T45" s="233">
        <f t="shared" si="37"/>
        <v>1336</v>
      </c>
      <c r="U45" s="202">
        <v>1795</v>
      </c>
      <c r="V45" s="202">
        <v>599</v>
      </c>
      <c r="W45" s="202">
        <v>1243</v>
      </c>
      <c r="X45" s="202">
        <v>443</v>
      </c>
      <c r="Y45" s="411" t="s">
        <v>105</v>
      </c>
      <c r="Z45" s="412"/>
      <c r="AA45" s="412"/>
      <c r="AB45" s="412"/>
      <c r="AC45" s="513"/>
      <c r="AD45" s="51">
        <v>36</v>
      </c>
      <c r="AE45" s="127">
        <v>961</v>
      </c>
      <c r="AF45" s="127">
        <v>294</v>
      </c>
      <c r="AG45" s="54">
        <v>10</v>
      </c>
      <c r="AH45" s="54">
        <v>2</v>
      </c>
      <c r="AI45" s="54">
        <v>2374</v>
      </c>
      <c r="AJ45" s="54">
        <v>16</v>
      </c>
      <c r="AK45" s="54">
        <v>2200</v>
      </c>
      <c r="AL45" s="54">
        <v>1</v>
      </c>
      <c r="AM45" s="233">
        <f t="shared" si="38"/>
        <v>1751</v>
      </c>
      <c r="AN45" s="234">
        <v>149</v>
      </c>
      <c r="AO45" s="234">
        <v>132</v>
      </c>
      <c r="AP45" s="54">
        <v>983</v>
      </c>
      <c r="AQ45" s="54">
        <v>477</v>
      </c>
      <c r="AR45" s="54">
        <v>0</v>
      </c>
      <c r="AS45" s="54">
        <v>0</v>
      </c>
      <c r="AT45" s="234">
        <v>10</v>
      </c>
    </row>
    <row r="46" spans="1:4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7"/>
      <c r="R46" s="6"/>
      <c r="S46" s="6"/>
      <c r="T46" s="6"/>
      <c r="U46" s="6"/>
      <c r="V46" s="6"/>
      <c r="W46" s="6"/>
      <c r="X46" s="6"/>
      <c r="AS46" s="446"/>
      <c r="AT46" s="446"/>
      <c r="AU46" s="446"/>
      <c r="AV46" s="446"/>
      <c r="AW46" s="446"/>
    </row>
    <row r="47" spans="1:49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  <c r="Q47" s="7"/>
      <c r="R47" s="6"/>
      <c r="S47" s="6"/>
      <c r="T47" s="6"/>
      <c r="U47" s="6"/>
      <c r="V47" s="6"/>
      <c r="W47" s="6"/>
      <c r="X47" s="6"/>
      <c r="AS47" s="235"/>
      <c r="AT47" s="235"/>
      <c r="AU47" s="235"/>
      <c r="AV47" s="235"/>
      <c r="AW47" s="235"/>
    </row>
    <row r="48" spans="1:49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7"/>
      <c r="R48" s="6"/>
      <c r="S48" s="6"/>
      <c r="T48" s="6"/>
      <c r="U48" s="6"/>
      <c r="V48" s="6"/>
      <c r="W48" s="6"/>
      <c r="X48" s="6"/>
      <c r="AS48" s="235"/>
      <c r="AT48" s="235"/>
      <c r="AU48" s="235"/>
      <c r="AV48" s="235"/>
      <c r="AW48" s="235"/>
    </row>
    <row r="49" spans="45:49">
      <c r="AS49" s="235"/>
      <c r="AT49" s="235"/>
      <c r="AU49" s="235"/>
      <c r="AV49" s="235"/>
      <c r="AW49" s="235"/>
    </row>
    <row r="50" spans="45:49">
      <c r="AS50" s="235"/>
      <c r="AT50" s="235"/>
      <c r="AU50" s="235"/>
      <c r="AV50" s="235"/>
      <c r="AW50" s="235"/>
    </row>
  </sheetData>
  <mergeCells count="173">
    <mergeCell ref="AS7:AS8"/>
    <mergeCell ref="Y23:AC23"/>
    <mergeCell ref="Y27:AC27"/>
    <mergeCell ref="Y28:AC28"/>
    <mergeCell ref="Y42:AC42"/>
    <mergeCell ref="Y43:AC43"/>
    <mergeCell ref="Y44:AC44"/>
    <mergeCell ref="AE5:AF5"/>
    <mergeCell ref="Y30:AC30"/>
    <mergeCell ref="Y36:AC36"/>
    <mergeCell ref="Y37:AC37"/>
    <mergeCell ref="Y38:AC38"/>
    <mergeCell ref="Y39:AC39"/>
    <mergeCell ref="Y40:AC40"/>
    <mergeCell ref="Y31:AC31"/>
    <mergeCell ref="Y32:AC32"/>
    <mergeCell ref="Y33:AC33"/>
    <mergeCell ref="Y34:AC34"/>
    <mergeCell ref="Y35:AC35"/>
    <mergeCell ref="A43:E43"/>
    <mergeCell ref="A44:E44"/>
    <mergeCell ref="A45:E45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A37:E37"/>
    <mergeCell ref="A38:E38"/>
    <mergeCell ref="A39:E39"/>
    <mergeCell ref="A40:E40"/>
    <mergeCell ref="A41:E41"/>
    <mergeCell ref="A42:E42"/>
    <mergeCell ref="A32:E32"/>
    <mergeCell ref="A33:E33"/>
    <mergeCell ref="A30:E30"/>
    <mergeCell ref="I30:J30"/>
    <mergeCell ref="A34:E34"/>
    <mergeCell ref="A35:E35"/>
    <mergeCell ref="A36:E36"/>
    <mergeCell ref="A31:E31"/>
    <mergeCell ref="G27:H27"/>
    <mergeCell ref="G28:H28"/>
    <mergeCell ref="G29:H29"/>
    <mergeCell ref="G30:H30"/>
    <mergeCell ref="G31:H31"/>
    <mergeCell ref="I32:J32"/>
    <mergeCell ref="I33:J33"/>
    <mergeCell ref="I34:J34"/>
    <mergeCell ref="I35:J35"/>
    <mergeCell ref="I36:J36"/>
    <mergeCell ref="I21:J21"/>
    <mergeCell ref="G15:H15"/>
    <mergeCell ref="G16:H16"/>
    <mergeCell ref="G17:H17"/>
    <mergeCell ref="G18:H18"/>
    <mergeCell ref="G19:H19"/>
    <mergeCell ref="A27:E27"/>
    <mergeCell ref="A28:E28"/>
    <mergeCell ref="A29:E2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A10:E10"/>
    <mergeCell ref="AD4:AD8"/>
    <mergeCell ref="M6:N6"/>
    <mergeCell ref="O6:P6"/>
    <mergeCell ref="AM4:AT4"/>
    <mergeCell ref="AI5:AI8"/>
    <mergeCell ref="G10:H10"/>
    <mergeCell ref="G11:H11"/>
    <mergeCell ref="A23:E23"/>
    <mergeCell ref="Y9:AC9"/>
    <mergeCell ref="G12:H12"/>
    <mergeCell ref="G13:H13"/>
    <mergeCell ref="G14:H14"/>
    <mergeCell ref="A9:E9"/>
    <mergeCell ref="A4:E8"/>
    <mergeCell ref="A11:E11"/>
    <mergeCell ref="A12:E12"/>
    <mergeCell ref="I22:J22"/>
    <mergeCell ref="I23:J23"/>
    <mergeCell ref="G20:H20"/>
    <mergeCell ref="G21:H21"/>
    <mergeCell ref="G22:H22"/>
    <mergeCell ref="G23:H23"/>
    <mergeCell ref="I11:J11"/>
    <mergeCell ref="G9:H9"/>
    <mergeCell ref="I9:J9"/>
    <mergeCell ref="Y11:AC11"/>
    <mergeCell ref="Y12:AC12"/>
    <mergeCell ref="G5:H8"/>
    <mergeCell ref="I5:J8"/>
    <mergeCell ref="Y10:AC10"/>
    <mergeCell ref="AN7:AN8"/>
    <mergeCell ref="K6:K8"/>
    <mergeCell ref="K5:R5"/>
    <mergeCell ref="S6:S8"/>
    <mergeCell ref="S5:X5"/>
    <mergeCell ref="L7:L8"/>
    <mergeCell ref="T7:T8"/>
    <mergeCell ref="AH7:AH8"/>
    <mergeCell ref="AJ5:AJ8"/>
    <mergeCell ref="AK5:AK8"/>
    <mergeCell ref="AL5:AL8"/>
    <mergeCell ref="AM5:AM8"/>
    <mergeCell ref="AN5:AO6"/>
    <mergeCell ref="I10:J10"/>
    <mergeCell ref="M7:M8"/>
    <mergeCell ref="U6:V6"/>
    <mergeCell ref="Q6:R6"/>
    <mergeCell ref="AE4:AH4"/>
    <mergeCell ref="AE7:AE8"/>
    <mergeCell ref="AE6:AF6"/>
    <mergeCell ref="AP7:AP8"/>
    <mergeCell ref="AQ7:AQ8"/>
    <mergeCell ref="AT7:AT8"/>
    <mergeCell ref="A1:X1"/>
    <mergeCell ref="A2:X2"/>
    <mergeCell ref="AP5:AQ6"/>
    <mergeCell ref="A3:D3"/>
    <mergeCell ref="Y4:AC8"/>
    <mergeCell ref="Q7:Q8"/>
    <mergeCell ref="U7:U8"/>
    <mergeCell ref="W7:W8"/>
    <mergeCell ref="AG5:AH5"/>
    <mergeCell ref="AG6:AG8"/>
    <mergeCell ref="O7:O8"/>
    <mergeCell ref="AO7:AO8"/>
    <mergeCell ref="AI4:AL4"/>
    <mergeCell ref="G4:X4"/>
    <mergeCell ref="F4:F8"/>
    <mergeCell ref="W6:X6"/>
    <mergeCell ref="AR5:AT6"/>
    <mergeCell ref="AR7:AR8"/>
    <mergeCell ref="AS46:AW46"/>
    <mergeCell ref="G24:H24"/>
    <mergeCell ref="I24:J24"/>
    <mergeCell ref="I25:J25"/>
    <mergeCell ref="I26:J26"/>
    <mergeCell ref="I27:J27"/>
    <mergeCell ref="I28:J28"/>
    <mergeCell ref="I29:J29"/>
    <mergeCell ref="G25:H25"/>
    <mergeCell ref="G26:H26"/>
    <mergeCell ref="G45:H45"/>
    <mergeCell ref="I37:J37"/>
    <mergeCell ref="I38:J38"/>
    <mergeCell ref="I39:J39"/>
    <mergeCell ref="I40:J40"/>
    <mergeCell ref="I41:J41"/>
    <mergeCell ref="I42:J42"/>
    <mergeCell ref="I43:J43"/>
    <mergeCell ref="I31:J31"/>
    <mergeCell ref="I44:J44"/>
    <mergeCell ref="I45:J45"/>
    <mergeCell ref="Y45:AC45"/>
    <mergeCell ref="Y41:AC41"/>
    <mergeCell ref="Y29:AC29"/>
  </mergeCells>
  <phoneticPr fontId="18" type="noConversion"/>
  <pageMargins left="0.59055118110236227" right="0.39370078740157483" top="0.59055118110236227" bottom="0.39370078740157483" header="0" footer="0"/>
  <pageSetup paperSize="9" scale="69" orientation="portrait" r:id="rId1"/>
  <headerFooter alignWithMargins="0"/>
  <ignoredErrors>
    <ignoredError sqref="S17:AT45" formula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I231"/>
  <sheetViews>
    <sheetView view="pageBreakPreview" topLeftCell="A220" zoomScale="85" zoomScaleNormal="95" zoomScaleSheetLayoutView="85" workbookViewId="0">
      <selection activeCell="K243" sqref="K243"/>
    </sheetView>
  </sheetViews>
  <sheetFormatPr defaultColWidth="8.85546875" defaultRowHeight="12.75"/>
  <cols>
    <col min="1" max="3" width="5.85546875" style="6" customWidth="1"/>
    <col min="4" max="8" width="3.28515625" style="6" customWidth="1"/>
    <col min="9" max="9" width="4.7109375" style="6" customWidth="1"/>
    <col min="10" max="11" width="3.85546875" style="6" customWidth="1"/>
    <col min="12" max="12" width="8" style="6" customWidth="1"/>
    <col min="13" max="18" width="6.7109375" style="6" customWidth="1"/>
    <col min="19" max="19" width="7.7109375" style="6" customWidth="1"/>
    <col min="20" max="21" width="6.7109375" style="6" customWidth="1"/>
    <col min="22" max="26" width="5.42578125" style="6" customWidth="1"/>
    <col min="27" max="27" width="7.140625" style="6" customWidth="1"/>
    <col min="28" max="30" width="6.7109375" style="6" customWidth="1"/>
    <col min="31" max="16384" width="8.85546875" style="6"/>
  </cols>
  <sheetData>
    <row r="1" spans="1:35" ht="18" customHeight="1">
      <c r="A1" s="460" t="s">
        <v>217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62"/>
      <c r="AE1" s="11"/>
      <c r="AF1" s="11"/>
      <c r="AG1" s="11"/>
      <c r="AH1" s="11"/>
      <c r="AI1" s="11"/>
    </row>
    <row r="2" spans="1:35" ht="18" customHeight="1">
      <c r="A2" s="460" t="s">
        <v>697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62"/>
      <c r="AE2" s="11"/>
      <c r="AF2" s="11"/>
      <c r="AG2" s="11"/>
      <c r="AH2" s="11"/>
      <c r="AI2" s="11"/>
    </row>
    <row r="3" spans="1:35" ht="21" customHeight="1">
      <c r="A3" s="63" t="s">
        <v>182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47"/>
      <c r="Y3" s="47"/>
      <c r="Z3" s="47"/>
      <c r="AA3" s="47"/>
      <c r="AB3" s="47"/>
      <c r="AC3" s="47"/>
      <c r="AD3" s="86" t="s">
        <v>220</v>
      </c>
      <c r="AE3" s="11"/>
      <c r="AF3" s="11"/>
      <c r="AG3" s="11"/>
      <c r="AH3" s="11"/>
      <c r="AI3" s="11"/>
    </row>
    <row r="4" spans="1:35" ht="21.75" customHeight="1">
      <c r="A4" s="490" t="s">
        <v>154</v>
      </c>
      <c r="B4" s="491"/>
      <c r="C4" s="491"/>
      <c r="D4" s="491"/>
      <c r="E4" s="491"/>
      <c r="F4" s="491"/>
      <c r="G4" s="491"/>
      <c r="H4" s="491"/>
      <c r="I4" s="485" t="s">
        <v>17</v>
      </c>
      <c r="J4" s="499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1"/>
      <c r="AA4" s="558" t="s">
        <v>119</v>
      </c>
      <c r="AB4" s="559"/>
      <c r="AC4" s="559"/>
      <c r="AD4" s="560"/>
    </row>
    <row r="5" spans="1:35" ht="21" customHeight="1">
      <c r="A5" s="554"/>
      <c r="B5" s="555"/>
      <c r="C5" s="555"/>
      <c r="D5" s="555"/>
      <c r="E5" s="555"/>
      <c r="F5" s="555"/>
      <c r="G5" s="555"/>
      <c r="H5" s="555"/>
      <c r="I5" s="485"/>
      <c r="J5" s="454" t="s">
        <v>107</v>
      </c>
      <c r="K5" s="480"/>
      <c r="L5" s="483" t="s">
        <v>37</v>
      </c>
      <c r="M5" s="466" t="s">
        <v>15</v>
      </c>
      <c r="N5" s="466"/>
      <c r="O5" s="466"/>
      <c r="P5" s="466"/>
      <c r="Q5" s="466" t="s">
        <v>14</v>
      </c>
      <c r="R5" s="466"/>
      <c r="S5" s="466"/>
      <c r="T5" s="466"/>
      <c r="U5" s="466" t="s">
        <v>13</v>
      </c>
      <c r="V5" s="466"/>
      <c r="W5" s="466"/>
      <c r="X5" s="466"/>
      <c r="Y5" s="466"/>
      <c r="Z5" s="466"/>
      <c r="AA5" s="561" t="s">
        <v>67</v>
      </c>
      <c r="AB5" s="561" t="s">
        <v>39</v>
      </c>
      <c r="AC5" s="561" t="s">
        <v>38</v>
      </c>
      <c r="AD5" s="561" t="s">
        <v>66</v>
      </c>
      <c r="AE5" s="15"/>
      <c r="AF5" s="15"/>
      <c r="AG5" s="15"/>
      <c r="AH5" s="15"/>
      <c r="AI5" s="15"/>
    </row>
    <row r="6" spans="1:35" ht="27.75" customHeight="1">
      <c r="A6" s="554"/>
      <c r="B6" s="555"/>
      <c r="C6" s="555"/>
      <c r="D6" s="555"/>
      <c r="E6" s="555"/>
      <c r="F6" s="555"/>
      <c r="G6" s="555"/>
      <c r="H6" s="555"/>
      <c r="I6" s="485"/>
      <c r="J6" s="454"/>
      <c r="K6" s="480"/>
      <c r="L6" s="483"/>
      <c r="M6" s="466" t="s">
        <v>20</v>
      </c>
      <c r="N6" s="466"/>
      <c r="O6" s="466" t="s">
        <v>21</v>
      </c>
      <c r="P6" s="466"/>
      <c r="Q6" s="466" t="s">
        <v>57</v>
      </c>
      <c r="R6" s="466"/>
      <c r="S6" s="466" t="s">
        <v>56</v>
      </c>
      <c r="T6" s="466"/>
      <c r="U6" s="466" t="s">
        <v>55</v>
      </c>
      <c r="V6" s="466"/>
      <c r="W6" s="466" t="s">
        <v>53</v>
      </c>
      <c r="X6" s="466"/>
      <c r="Y6" s="466" t="s">
        <v>54</v>
      </c>
      <c r="Z6" s="466"/>
      <c r="AA6" s="562"/>
      <c r="AB6" s="562"/>
      <c r="AC6" s="562"/>
      <c r="AD6" s="562"/>
      <c r="AE6" s="15"/>
      <c r="AF6" s="15"/>
      <c r="AG6" s="15"/>
      <c r="AH6" s="15"/>
      <c r="AI6" s="15"/>
    </row>
    <row r="7" spans="1:35" ht="20.25" customHeight="1">
      <c r="A7" s="554"/>
      <c r="B7" s="555"/>
      <c r="C7" s="555"/>
      <c r="D7" s="555"/>
      <c r="E7" s="555"/>
      <c r="F7" s="555"/>
      <c r="G7" s="555"/>
      <c r="H7" s="555"/>
      <c r="I7" s="485"/>
      <c r="J7" s="454"/>
      <c r="K7" s="480"/>
      <c r="L7" s="483"/>
      <c r="M7" s="454" t="s">
        <v>69</v>
      </c>
      <c r="N7" s="123"/>
      <c r="O7" s="470" t="s">
        <v>69</v>
      </c>
      <c r="P7" s="123"/>
      <c r="Q7" s="470" t="s">
        <v>69</v>
      </c>
      <c r="R7" s="123"/>
      <c r="S7" s="470" t="s">
        <v>69</v>
      </c>
      <c r="T7" s="123"/>
      <c r="U7" s="470" t="s">
        <v>69</v>
      </c>
      <c r="V7" s="123"/>
      <c r="W7" s="470" t="s">
        <v>69</v>
      </c>
      <c r="X7" s="123"/>
      <c r="Y7" s="470" t="s">
        <v>69</v>
      </c>
      <c r="Z7" s="122"/>
      <c r="AA7" s="564"/>
      <c r="AB7" s="562"/>
      <c r="AC7" s="562"/>
      <c r="AD7" s="562"/>
      <c r="AE7" s="15"/>
      <c r="AF7" s="15"/>
      <c r="AG7" s="15"/>
      <c r="AH7" s="15"/>
      <c r="AI7" s="15"/>
    </row>
    <row r="8" spans="1:35" ht="45" customHeight="1">
      <c r="A8" s="556"/>
      <c r="B8" s="557"/>
      <c r="C8" s="557"/>
      <c r="D8" s="557"/>
      <c r="E8" s="557"/>
      <c r="F8" s="557"/>
      <c r="G8" s="557"/>
      <c r="H8" s="557"/>
      <c r="I8" s="485"/>
      <c r="J8" s="481"/>
      <c r="K8" s="482"/>
      <c r="L8" s="483"/>
      <c r="M8" s="481"/>
      <c r="N8" s="121" t="s">
        <v>12</v>
      </c>
      <c r="O8" s="481"/>
      <c r="P8" s="121" t="s">
        <v>12</v>
      </c>
      <c r="Q8" s="481"/>
      <c r="R8" s="121" t="s">
        <v>12</v>
      </c>
      <c r="S8" s="481"/>
      <c r="T8" s="121" t="s">
        <v>12</v>
      </c>
      <c r="U8" s="481"/>
      <c r="V8" s="121" t="s">
        <v>12</v>
      </c>
      <c r="W8" s="481"/>
      <c r="X8" s="121" t="s">
        <v>12</v>
      </c>
      <c r="Y8" s="481"/>
      <c r="Z8" s="121" t="s">
        <v>12</v>
      </c>
      <c r="AA8" s="563"/>
      <c r="AB8" s="563"/>
      <c r="AC8" s="563"/>
      <c r="AD8" s="563"/>
      <c r="AE8" s="15"/>
      <c r="AF8" s="15"/>
      <c r="AG8" s="15"/>
      <c r="AH8" s="15"/>
      <c r="AI8" s="15"/>
    </row>
    <row r="9" spans="1:35" s="28" customFormat="1" ht="18" customHeight="1">
      <c r="A9" s="502" t="s">
        <v>10</v>
      </c>
      <c r="B9" s="503"/>
      <c r="C9" s="503"/>
      <c r="D9" s="503"/>
      <c r="E9" s="503"/>
      <c r="F9" s="503"/>
      <c r="G9" s="503"/>
      <c r="H9" s="503"/>
      <c r="I9" s="50" t="s">
        <v>9</v>
      </c>
      <c r="J9" s="474">
        <v>1</v>
      </c>
      <c r="K9" s="475"/>
      <c r="L9" s="51">
        <v>2</v>
      </c>
      <c r="M9" s="127">
        <v>3</v>
      </c>
      <c r="N9" s="127">
        <v>4</v>
      </c>
      <c r="O9" s="127">
        <v>5</v>
      </c>
      <c r="P9" s="127">
        <v>6</v>
      </c>
      <c r="Q9" s="127">
        <v>7</v>
      </c>
      <c r="R9" s="127">
        <v>8</v>
      </c>
      <c r="S9" s="127">
        <v>9</v>
      </c>
      <c r="T9" s="127">
        <v>10</v>
      </c>
      <c r="U9" s="127">
        <v>11</v>
      </c>
      <c r="V9" s="127">
        <v>12</v>
      </c>
      <c r="W9" s="127">
        <v>13</v>
      </c>
      <c r="X9" s="127">
        <v>14</v>
      </c>
      <c r="Y9" s="127">
        <v>15</v>
      </c>
      <c r="Z9" s="127">
        <v>16</v>
      </c>
      <c r="AA9" s="127">
        <v>17</v>
      </c>
      <c r="AB9" s="127">
        <v>18</v>
      </c>
      <c r="AC9" s="127">
        <v>19</v>
      </c>
      <c r="AD9" s="127">
        <v>20</v>
      </c>
    </row>
    <row r="10" spans="1:35" ht="18" customHeight="1">
      <c r="A10" s="565" t="s">
        <v>268</v>
      </c>
      <c r="B10" s="565"/>
      <c r="C10" s="565"/>
      <c r="D10" s="565"/>
      <c r="E10" s="565"/>
      <c r="F10" s="565"/>
      <c r="G10" s="565"/>
      <c r="H10" s="565"/>
      <c r="I10" s="304">
        <v>1</v>
      </c>
      <c r="J10" s="565">
        <f>+J11+J13+J43+J63+J69+J83+J86+J93+J119+J140+J147+J168+J185+J219+J221+J229</f>
        <v>40165</v>
      </c>
      <c r="K10" s="565"/>
      <c r="L10" s="305">
        <f>+L11+L13+L43+L63+L69+L83+L86+L93+L119+L140+L147+L168+L185+L219+L221+L229</f>
        <v>15987</v>
      </c>
      <c r="M10" s="305">
        <f>+M11+M13+M43+M63+M69+M83+M86+M93+M119+M140+M147+M168+M185+M219+M221+M229</f>
        <v>2459</v>
      </c>
      <c r="N10" s="305">
        <f t="shared" ref="N10:AD10" si="0">+N11+N13+N43+N63+N69+N83+N86+N93+N119+N140+N147+N168+N185+N219+N221+N229</f>
        <v>882</v>
      </c>
      <c r="O10" s="305">
        <f t="shared" si="0"/>
        <v>2190</v>
      </c>
      <c r="P10" s="305">
        <f t="shared" si="0"/>
        <v>901</v>
      </c>
      <c r="Q10" s="305">
        <f t="shared" si="0"/>
        <v>11588</v>
      </c>
      <c r="R10" s="305">
        <f t="shared" si="0"/>
        <v>5924</v>
      </c>
      <c r="S10" s="305">
        <f t="shared" si="0"/>
        <v>23554</v>
      </c>
      <c r="T10" s="305">
        <f t="shared" si="0"/>
        <v>8130</v>
      </c>
      <c r="U10" s="305">
        <f t="shared" si="0"/>
        <v>244</v>
      </c>
      <c r="V10" s="305">
        <f t="shared" si="0"/>
        <v>86</v>
      </c>
      <c r="W10" s="305">
        <f t="shared" si="0"/>
        <v>120</v>
      </c>
      <c r="X10" s="305">
        <f t="shared" si="0"/>
        <v>62</v>
      </c>
      <c r="Y10" s="305">
        <f t="shared" si="0"/>
        <v>10</v>
      </c>
      <c r="Z10" s="305">
        <f t="shared" si="0"/>
        <v>2</v>
      </c>
      <c r="AA10" s="305">
        <f t="shared" si="0"/>
        <v>39581</v>
      </c>
      <c r="AB10" s="305">
        <f t="shared" si="0"/>
        <v>0</v>
      </c>
      <c r="AC10" s="305">
        <f t="shared" si="0"/>
        <v>210</v>
      </c>
      <c r="AD10" s="305">
        <f t="shared" si="0"/>
        <v>374</v>
      </c>
    </row>
    <row r="11" spans="1:35" ht="18" customHeight="1">
      <c r="A11" s="520" t="s">
        <v>269</v>
      </c>
      <c r="B11" s="520"/>
      <c r="C11" s="520"/>
      <c r="D11" s="520"/>
      <c r="E11" s="520"/>
      <c r="F11" s="520"/>
      <c r="G11" s="520"/>
      <c r="H11" s="520"/>
      <c r="I11" s="306">
        <f>+I10+1</f>
        <v>2</v>
      </c>
      <c r="J11" s="566">
        <f>SUBTOTAL(9,J12)</f>
        <v>45</v>
      </c>
      <c r="K11" s="566"/>
      <c r="L11" s="256">
        <f>SUBTOTAL(9,L12)</f>
        <v>33</v>
      </c>
      <c r="M11" s="256">
        <f t="shared" ref="M11:AD11" si="1">SUBTOTAL(9,M12)</f>
        <v>0</v>
      </c>
      <c r="N11" s="256">
        <f t="shared" si="1"/>
        <v>0</v>
      </c>
      <c r="O11" s="256">
        <f t="shared" si="1"/>
        <v>45</v>
      </c>
      <c r="P11" s="256">
        <f t="shared" si="1"/>
        <v>33</v>
      </c>
      <c r="Q11" s="256">
        <f t="shared" si="1"/>
        <v>0</v>
      </c>
      <c r="R11" s="256">
        <f t="shared" si="1"/>
        <v>0</v>
      </c>
      <c r="S11" s="256">
        <f t="shared" si="1"/>
        <v>0</v>
      </c>
      <c r="T11" s="256">
        <f t="shared" si="1"/>
        <v>0</v>
      </c>
      <c r="U11" s="256">
        <f t="shared" si="1"/>
        <v>0</v>
      </c>
      <c r="V11" s="256">
        <f t="shared" si="1"/>
        <v>0</v>
      </c>
      <c r="W11" s="256">
        <f t="shared" si="1"/>
        <v>0</v>
      </c>
      <c r="X11" s="256">
        <f t="shared" si="1"/>
        <v>0</v>
      </c>
      <c r="Y11" s="256">
        <f t="shared" si="1"/>
        <v>0</v>
      </c>
      <c r="Z11" s="256">
        <f t="shared" si="1"/>
        <v>0</v>
      </c>
      <c r="AA11" s="256">
        <f t="shared" si="1"/>
        <v>45</v>
      </c>
      <c r="AB11" s="256">
        <f t="shared" si="1"/>
        <v>0</v>
      </c>
      <c r="AC11" s="256">
        <f t="shared" si="1"/>
        <v>0</v>
      </c>
      <c r="AD11" s="256">
        <f t="shared" si="1"/>
        <v>0</v>
      </c>
    </row>
    <row r="12" spans="1:35" s="15" customFormat="1" ht="27.75" customHeight="1">
      <c r="A12" s="524" t="s">
        <v>270</v>
      </c>
      <c r="B12" s="533"/>
      <c r="C12" s="539" t="s">
        <v>271</v>
      </c>
      <c r="D12" s="539"/>
      <c r="E12" s="539"/>
      <c r="F12" s="539"/>
      <c r="G12" s="539"/>
      <c r="H12" s="539"/>
      <c r="I12" s="203">
        <f t="shared" ref="I12:I75" si="2">+I11+1</f>
        <v>3</v>
      </c>
      <c r="J12" s="517">
        <f>+M12+O12+Q12+S12+U12+W12+Y12</f>
        <v>45</v>
      </c>
      <c r="K12" s="517"/>
      <c r="L12" s="239">
        <f>+N12+P12+R12+T12+V12+X12+Z12</f>
        <v>33</v>
      </c>
      <c r="M12" s="240"/>
      <c r="N12" s="240"/>
      <c r="O12" s="240">
        <v>45</v>
      </c>
      <c r="P12" s="240">
        <v>33</v>
      </c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0">
        <v>45</v>
      </c>
      <c r="AB12" s="241"/>
      <c r="AC12" s="241"/>
      <c r="AD12" s="241"/>
    </row>
    <row r="13" spans="1:35" s="15" customFormat="1" ht="18" customHeight="1">
      <c r="A13" s="520" t="s">
        <v>272</v>
      </c>
      <c r="B13" s="520"/>
      <c r="C13" s="520"/>
      <c r="D13" s="520"/>
      <c r="E13" s="520"/>
      <c r="F13" s="520"/>
      <c r="G13" s="520"/>
      <c r="H13" s="520"/>
      <c r="I13" s="306">
        <f t="shared" si="2"/>
        <v>4</v>
      </c>
      <c r="J13" s="517">
        <f>SUBTOTAL(9,J14:K42)</f>
        <v>2649</v>
      </c>
      <c r="K13" s="517"/>
      <c r="L13" s="255">
        <f>SUBTOTAL(9,L14:L42)</f>
        <v>1396</v>
      </c>
      <c r="M13" s="255">
        <f t="shared" ref="M13:AD13" si="3">SUBTOTAL(9,M14:M42)</f>
        <v>56</v>
      </c>
      <c r="N13" s="255">
        <f t="shared" si="3"/>
        <v>29</v>
      </c>
      <c r="O13" s="255">
        <f t="shared" si="3"/>
        <v>433</v>
      </c>
      <c r="P13" s="255">
        <f t="shared" si="3"/>
        <v>260</v>
      </c>
      <c r="Q13" s="255">
        <f t="shared" si="3"/>
        <v>320</v>
      </c>
      <c r="R13" s="255">
        <f t="shared" si="3"/>
        <v>195</v>
      </c>
      <c r="S13" s="255">
        <f t="shared" si="3"/>
        <v>1825</v>
      </c>
      <c r="T13" s="255">
        <f t="shared" si="3"/>
        <v>912</v>
      </c>
      <c r="U13" s="255">
        <f t="shared" si="3"/>
        <v>15</v>
      </c>
      <c r="V13" s="255">
        <f t="shared" si="3"/>
        <v>0</v>
      </c>
      <c r="W13" s="255">
        <f t="shared" si="3"/>
        <v>0</v>
      </c>
      <c r="X13" s="255">
        <f t="shared" si="3"/>
        <v>0</v>
      </c>
      <c r="Y13" s="255">
        <f t="shared" si="3"/>
        <v>0</v>
      </c>
      <c r="Z13" s="255">
        <f t="shared" si="3"/>
        <v>0</v>
      </c>
      <c r="AA13" s="255">
        <f t="shared" si="3"/>
        <v>2634</v>
      </c>
      <c r="AB13" s="255">
        <f t="shared" si="3"/>
        <v>0</v>
      </c>
      <c r="AC13" s="255">
        <f t="shared" si="3"/>
        <v>0</v>
      </c>
      <c r="AD13" s="255">
        <f t="shared" si="3"/>
        <v>15</v>
      </c>
    </row>
    <row r="14" spans="1:35" s="15" customFormat="1" ht="18" customHeight="1">
      <c r="A14" s="525" t="s">
        <v>273</v>
      </c>
      <c r="B14" s="525"/>
      <c r="C14" s="516" t="s">
        <v>274</v>
      </c>
      <c r="D14" s="516"/>
      <c r="E14" s="516"/>
      <c r="F14" s="516"/>
      <c r="G14" s="516"/>
      <c r="H14" s="516"/>
      <c r="I14" s="203">
        <f t="shared" si="2"/>
        <v>5</v>
      </c>
      <c r="J14" s="517">
        <f t="shared" ref="J14:J37" si="4">+M14+O14+Q14+S14+U14+W14+Y14</f>
        <v>81</v>
      </c>
      <c r="K14" s="517"/>
      <c r="L14" s="239">
        <f>+N14+P14+R14+T14+V14+X14+Z14</f>
        <v>50</v>
      </c>
      <c r="M14" s="242"/>
      <c r="N14" s="242"/>
      <c r="O14" s="242">
        <v>53</v>
      </c>
      <c r="P14" s="242">
        <v>28</v>
      </c>
      <c r="Q14" s="242"/>
      <c r="R14" s="242"/>
      <c r="S14" s="242">
        <v>28</v>
      </c>
      <c r="T14" s="242">
        <v>22</v>
      </c>
      <c r="U14" s="242"/>
      <c r="V14" s="242"/>
      <c r="W14" s="242"/>
      <c r="X14" s="242"/>
      <c r="Y14" s="242"/>
      <c r="Z14" s="242"/>
      <c r="AA14" s="242">
        <v>81</v>
      </c>
      <c r="AB14" s="242"/>
      <c r="AC14" s="242"/>
      <c r="AD14" s="242"/>
    </row>
    <row r="15" spans="1:35" s="15" customFormat="1" ht="18" customHeight="1">
      <c r="A15" s="525" t="s">
        <v>275</v>
      </c>
      <c r="B15" s="525"/>
      <c r="C15" s="516" t="s">
        <v>276</v>
      </c>
      <c r="D15" s="516"/>
      <c r="E15" s="516"/>
      <c r="F15" s="516"/>
      <c r="G15" s="516"/>
      <c r="H15" s="516"/>
      <c r="I15" s="203">
        <f t="shared" si="2"/>
        <v>6</v>
      </c>
      <c r="J15" s="517">
        <f t="shared" si="4"/>
        <v>79</v>
      </c>
      <c r="K15" s="517"/>
      <c r="L15" s="239">
        <f t="shared" ref="L15:L42" si="5">+N15+P15+R15+T15+V15+X15+Z15</f>
        <v>47</v>
      </c>
      <c r="M15" s="242"/>
      <c r="N15" s="242"/>
      <c r="O15" s="242"/>
      <c r="P15" s="242"/>
      <c r="Q15" s="242">
        <v>3</v>
      </c>
      <c r="R15" s="242">
        <v>0</v>
      </c>
      <c r="S15" s="242">
        <v>76</v>
      </c>
      <c r="T15" s="242">
        <v>47</v>
      </c>
      <c r="U15" s="242"/>
      <c r="V15" s="242"/>
      <c r="W15" s="242"/>
      <c r="X15" s="242"/>
      <c r="Y15" s="242"/>
      <c r="Z15" s="242"/>
      <c r="AA15" s="242">
        <v>79</v>
      </c>
      <c r="AB15" s="242"/>
      <c r="AC15" s="242"/>
      <c r="AD15" s="242"/>
    </row>
    <row r="16" spans="1:35" s="15" customFormat="1" ht="26.25" customHeight="1">
      <c r="A16" s="525" t="s">
        <v>277</v>
      </c>
      <c r="B16" s="525"/>
      <c r="C16" s="516" t="s">
        <v>278</v>
      </c>
      <c r="D16" s="516"/>
      <c r="E16" s="516"/>
      <c r="F16" s="516"/>
      <c r="G16" s="516"/>
      <c r="H16" s="516"/>
      <c r="I16" s="203">
        <f t="shared" si="2"/>
        <v>7</v>
      </c>
      <c r="J16" s="517">
        <f t="shared" si="4"/>
        <v>38</v>
      </c>
      <c r="K16" s="517"/>
      <c r="L16" s="239">
        <f t="shared" si="5"/>
        <v>17</v>
      </c>
      <c r="M16" s="201"/>
      <c r="N16" s="201"/>
      <c r="O16" s="201"/>
      <c r="P16" s="201"/>
      <c r="Q16" s="201"/>
      <c r="R16" s="201"/>
      <c r="S16" s="201">
        <v>38</v>
      </c>
      <c r="T16" s="201">
        <v>17</v>
      </c>
      <c r="U16" s="201"/>
      <c r="V16" s="201"/>
      <c r="W16" s="201"/>
      <c r="X16" s="201"/>
      <c r="Y16" s="201"/>
      <c r="Z16" s="201"/>
      <c r="AA16" s="201">
        <v>38</v>
      </c>
      <c r="AB16" s="201"/>
      <c r="AC16" s="201"/>
      <c r="AD16" s="201"/>
    </row>
    <row r="17" spans="1:30" s="15" customFormat="1" ht="18" customHeight="1">
      <c r="A17" s="525" t="s">
        <v>279</v>
      </c>
      <c r="B17" s="525"/>
      <c r="C17" s="516" t="s">
        <v>280</v>
      </c>
      <c r="D17" s="516"/>
      <c r="E17" s="516"/>
      <c r="F17" s="516"/>
      <c r="G17" s="516"/>
      <c r="H17" s="516"/>
      <c r="I17" s="203">
        <f t="shared" si="2"/>
        <v>8</v>
      </c>
      <c r="J17" s="517">
        <f t="shared" si="4"/>
        <v>211</v>
      </c>
      <c r="K17" s="517"/>
      <c r="L17" s="239">
        <f t="shared" si="5"/>
        <v>187</v>
      </c>
      <c r="M17" s="242"/>
      <c r="N17" s="242"/>
      <c r="O17" s="242">
        <v>21</v>
      </c>
      <c r="P17" s="242">
        <v>21</v>
      </c>
      <c r="Q17" s="242">
        <v>30</v>
      </c>
      <c r="R17" s="242">
        <v>20</v>
      </c>
      <c r="S17" s="242">
        <v>160</v>
      </c>
      <c r="T17" s="242">
        <v>146</v>
      </c>
      <c r="U17" s="242"/>
      <c r="V17" s="242"/>
      <c r="W17" s="242"/>
      <c r="X17" s="242"/>
      <c r="Y17" s="242"/>
      <c r="Z17" s="242"/>
      <c r="AA17" s="242">
        <v>211</v>
      </c>
      <c r="AB17" s="242"/>
      <c r="AC17" s="242"/>
      <c r="AD17" s="242"/>
    </row>
    <row r="18" spans="1:30" s="15" customFormat="1" ht="23.25" customHeight="1">
      <c r="A18" s="525" t="s">
        <v>281</v>
      </c>
      <c r="B18" s="525"/>
      <c r="C18" s="516" t="s">
        <v>282</v>
      </c>
      <c r="D18" s="516"/>
      <c r="E18" s="516"/>
      <c r="F18" s="516"/>
      <c r="G18" s="516"/>
      <c r="H18" s="516"/>
      <c r="I18" s="203">
        <f t="shared" si="2"/>
        <v>9</v>
      </c>
      <c r="J18" s="517">
        <f t="shared" si="4"/>
        <v>73</v>
      </c>
      <c r="K18" s="517"/>
      <c r="L18" s="239">
        <f t="shared" si="5"/>
        <v>69</v>
      </c>
      <c r="M18" s="242">
        <v>30</v>
      </c>
      <c r="N18" s="242">
        <v>28</v>
      </c>
      <c r="O18" s="242">
        <v>43</v>
      </c>
      <c r="P18" s="242">
        <v>41</v>
      </c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>
        <v>73</v>
      </c>
      <c r="AB18" s="242"/>
      <c r="AC18" s="242"/>
      <c r="AD18" s="242"/>
    </row>
    <row r="19" spans="1:30" s="15" customFormat="1" ht="18" customHeight="1">
      <c r="A19" s="525" t="s">
        <v>283</v>
      </c>
      <c r="B19" s="525"/>
      <c r="C19" s="516" t="s">
        <v>284</v>
      </c>
      <c r="D19" s="516"/>
      <c r="E19" s="516"/>
      <c r="F19" s="516"/>
      <c r="G19" s="516"/>
      <c r="H19" s="516"/>
      <c r="I19" s="203">
        <f t="shared" si="2"/>
        <v>10</v>
      </c>
      <c r="J19" s="517">
        <f t="shared" si="4"/>
        <v>7</v>
      </c>
      <c r="K19" s="517"/>
      <c r="L19" s="239">
        <f t="shared" si="5"/>
        <v>2</v>
      </c>
      <c r="M19" s="201"/>
      <c r="N19" s="201"/>
      <c r="O19" s="201"/>
      <c r="P19" s="201"/>
      <c r="Q19" s="201">
        <v>7</v>
      </c>
      <c r="R19" s="201">
        <v>2</v>
      </c>
      <c r="S19" s="201"/>
      <c r="T19" s="201"/>
      <c r="U19" s="201"/>
      <c r="V19" s="201"/>
      <c r="W19" s="201"/>
      <c r="X19" s="201"/>
      <c r="Y19" s="201"/>
      <c r="Z19" s="201"/>
      <c r="AA19" s="201">
        <v>7</v>
      </c>
      <c r="AB19" s="201"/>
      <c r="AC19" s="201"/>
      <c r="AD19" s="201"/>
    </row>
    <row r="20" spans="1:30" s="15" customFormat="1" ht="18" customHeight="1">
      <c r="A20" s="525" t="s">
        <v>285</v>
      </c>
      <c r="B20" s="525"/>
      <c r="C20" s="516" t="s">
        <v>286</v>
      </c>
      <c r="D20" s="516"/>
      <c r="E20" s="516"/>
      <c r="F20" s="516"/>
      <c r="G20" s="516"/>
      <c r="H20" s="516"/>
      <c r="I20" s="203">
        <f t="shared" si="2"/>
        <v>11</v>
      </c>
      <c r="J20" s="517">
        <f t="shared" si="4"/>
        <v>32</v>
      </c>
      <c r="K20" s="517"/>
      <c r="L20" s="239">
        <f t="shared" si="5"/>
        <v>12</v>
      </c>
      <c r="M20" s="201"/>
      <c r="N20" s="201"/>
      <c r="O20" s="201">
        <v>32</v>
      </c>
      <c r="P20" s="201">
        <v>12</v>
      </c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>
        <v>32</v>
      </c>
      <c r="AB20" s="201"/>
      <c r="AC20" s="201"/>
      <c r="AD20" s="201"/>
    </row>
    <row r="21" spans="1:30" s="15" customFormat="1" ht="25.5" customHeight="1">
      <c r="A21" s="535" t="s">
        <v>287</v>
      </c>
      <c r="B21" s="535"/>
      <c r="C21" s="516" t="s">
        <v>288</v>
      </c>
      <c r="D21" s="516"/>
      <c r="E21" s="516"/>
      <c r="F21" s="516"/>
      <c r="G21" s="516"/>
      <c r="H21" s="516"/>
      <c r="I21" s="203">
        <f t="shared" si="2"/>
        <v>12</v>
      </c>
      <c r="J21" s="517">
        <f t="shared" si="4"/>
        <v>38</v>
      </c>
      <c r="K21" s="517"/>
      <c r="L21" s="239">
        <f t="shared" si="5"/>
        <v>27</v>
      </c>
      <c r="M21" s="201"/>
      <c r="N21" s="201"/>
      <c r="O21" s="201">
        <v>38</v>
      </c>
      <c r="P21" s="201">
        <v>27</v>
      </c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>
        <v>38</v>
      </c>
      <c r="AB21" s="201"/>
      <c r="AC21" s="201"/>
      <c r="AD21" s="201"/>
    </row>
    <row r="22" spans="1:30" s="15" customFormat="1" ht="18" customHeight="1">
      <c r="A22" s="525" t="s">
        <v>289</v>
      </c>
      <c r="B22" s="525"/>
      <c r="C22" s="516" t="s">
        <v>290</v>
      </c>
      <c r="D22" s="516"/>
      <c r="E22" s="516"/>
      <c r="F22" s="516"/>
      <c r="G22" s="516"/>
      <c r="H22" s="516"/>
      <c r="I22" s="203">
        <f t="shared" si="2"/>
        <v>13</v>
      </c>
      <c r="J22" s="517">
        <f t="shared" si="4"/>
        <v>8</v>
      </c>
      <c r="K22" s="517"/>
      <c r="L22" s="239">
        <f t="shared" si="5"/>
        <v>1</v>
      </c>
      <c r="M22" s="201"/>
      <c r="N22" s="201"/>
      <c r="O22" s="201"/>
      <c r="P22" s="201"/>
      <c r="Q22" s="201"/>
      <c r="R22" s="201"/>
      <c r="S22" s="201">
        <v>8</v>
      </c>
      <c r="T22" s="201">
        <v>1</v>
      </c>
      <c r="U22" s="201"/>
      <c r="V22" s="201"/>
      <c r="W22" s="201"/>
      <c r="X22" s="201"/>
      <c r="Y22" s="201"/>
      <c r="Z22" s="201"/>
      <c r="AA22" s="201">
        <v>8</v>
      </c>
      <c r="AB22" s="201"/>
      <c r="AC22" s="201"/>
      <c r="AD22" s="201"/>
    </row>
    <row r="23" spans="1:30" s="15" customFormat="1" ht="18" customHeight="1">
      <c r="A23" s="535" t="s">
        <v>291</v>
      </c>
      <c r="B23" s="535"/>
      <c r="C23" s="516" t="s">
        <v>292</v>
      </c>
      <c r="D23" s="516"/>
      <c r="E23" s="516"/>
      <c r="F23" s="516"/>
      <c r="G23" s="516"/>
      <c r="H23" s="516"/>
      <c r="I23" s="203">
        <f t="shared" si="2"/>
        <v>14</v>
      </c>
      <c r="J23" s="517">
        <f t="shared" si="4"/>
        <v>9</v>
      </c>
      <c r="K23" s="517"/>
      <c r="L23" s="239">
        <f t="shared" si="5"/>
        <v>0</v>
      </c>
      <c r="M23" s="201">
        <v>9</v>
      </c>
      <c r="N23" s="201">
        <v>0</v>
      </c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>
        <v>9</v>
      </c>
      <c r="AB23" s="201"/>
      <c r="AC23" s="201"/>
      <c r="AD23" s="201"/>
    </row>
    <row r="24" spans="1:30" s="15" customFormat="1" ht="23.25" customHeight="1">
      <c r="A24" s="535" t="s">
        <v>293</v>
      </c>
      <c r="B24" s="535"/>
      <c r="C24" s="516" t="s">
        <v>294</v>
      </c>
      <c r="D24" s="516"/>
      <c r="E24" s="516"/>
      <c r="F24" s="516"/>
      <c r="G24" s="516"/>
      <c r="H24" s="516"/>
      <c r="I24" s="203">
        <f t="shared" si="2"/>
        <v>15</v>
      </c>
      <c r="J24" s="517">
        <f t="shared" si="4"/>
        <v>1107</v>
      </c>
      <c r="K24" s="517"/>
      <c r="L24" s="239">
        <f t="shared" si="5"/>
        <v>520</v>
      </c>
      <c r="M24" s="242"/>
      <c r="N24" s="242"/>
      <c r="O24" s="242"/>
      <c r="P24" s="242"/>
      <c r="Q24" s="242">
        <v>88</v>
      </c>
      <c r="R24" s="242">
        <v>41</v>
      </c>
      <c r="S24" s="242">
        <v>1019</v>
      </c>
      <c r="T24" s="242">
        <v>479</v>
      </c>
      <c r="U24" s="242"/>
      <c r="V24" s="242"/>
      <c r="W24" s="242"/>
      <c r="X24" s="242"/>
      <c r="Y24" s="242"/>
      <c r="Z24" s="242"/>
      <c r="AA24" s="242">
        <v>1107</v>
      </c>
      <c r="AB24" s="242"/>
      <c r="AC24" s="242"/>
      <c r="AD24" s="242"/>
    </row>
    <row r="25" spans="1:30" s="15" customFormat="1" ht="18" customHeight="1">
      <c r="A25" s="553" t="s">
        <v>295</v>
      </c>
      <c r="B25" s="553"/>
      <c r="C25" s="516" t="s">
        <v>296</v>
      </c>
      <c r="D25" s="516"/>
      <c r="E25" s="516"/>
      <c r="F25" s="516"/>
      <c r="G25" s="516"/>
      <c r="H25" s="516"/>
      <c r="I25" s="203">
        <f t="shared" si="2"/>
        <v>16</v>
      </c>
      <c r="J25" s="517">
        <f t="shared" si="4"/>
        <v>39</v>
      </c>
      <c r="K25" s="517"/>
      <c r="L25" s="239">
        <f t="shared" si="5"/>
        <v>4</v>
      </c>
      <c r="M25" s="242"/>
      <c r="N25" s="242"/>
      <c r="O25" s="242"/>
      <c r="P25" s="242"/>
      <c r="Q25" s="242">
        <v>13</v>
      </c>
      <c r="R25" s="242">
        <v>2</v>
      </c>
      <c r="S25" s="242">
        <v>26</v>
      </c>
      <c r="T25" s="242">
        <v>2</v>
      </c>
      <c r="U25" s="242"/>
      <c r="V25" s="242"/>
      <c r="W25" s="242"/>
      <c r="X25" s="242"/>
      <c r="Y25" s="242"/>
      <c r="Z25" s="242"/>
      <c r="AA25" s="242">
        <v>39</v>
      </c>
      <c r="AB25" s="242"/>
      <c r="AC25" s="242"/>
      <c r="AD25" s="242"/>
    </row>
    <row r="26" spans="1:30" s="15" customFormat="1" ht="18" customHeight="1">
      <c r="A26" s="535" t="s">
        <v>297</v>
      </c>
      <c r="B26" s="535"/>
      <c r="C26" s="516" t="s">
        <v>298</v>
      </c>
      <c r="D26" s="516"/>
      <c r="E26" s="516"/>
      <c r="F26" s="516"/>
      <c r="G26" s="516"/>
      <c r="H26" s="516"/>
      <c r="I26" s="203">
        <f t="shared" si="2"/>
        <v>17</v>
      </c>
      <c r="J26" s="517">
        <f t="shared" si="4"/>
        <v>24</v>
      </c>
      <c r="K26" s="517"/>
      <c r="L26" s="239">
        <f t="shared" si="5"/>
        <v>3</v>
      </c>
      <c r="M26" s="201"/>
      <c r="N26" s="201"/>
      <c r="O26" s="201"/>
      <c r="P26" s="201"/>
      <c r="Q26" s="201"/>
      <c r="R26" s="201"/>
      <c r="S26" s="201">
        <v>24</v>
      </c>
      <c r="T26" s="201">
        <v>3</v>
      </c>
      <c r="U26" s="201"/>
      <c r="V26" s="201"/>
      <c r="W26" s="201"/>
      <c r="X26" s="201"/>
      <c r="Y26" s="201"/>
      <c r="Z26" s="201"/>
      <c r="AA26" s="201">
        <v>24</v>
      </c>
      <c r="AB26" s="201"/>
      <c r="AC26" s="201"/>
      <c r="AD26" s="201"/>
    </row>
    <row r="27" spans="1:30" s="15" customFormat="1" ht="18" customHeight="1">
      <c r="A27" s="525" t="s">
        <v>299</v>
      </c>
      <c r="B27" s="525"/>
      <c r="C27" s="516" t="s">
        <v>300</v>
      </c>
      <c r="D27" s="516"/>
      <c r="E27" s="516"/>
      <c r="F27" s="516"/>
      <c r="G27" s="516"/>
      <c r="H27" s="516"/>
      <c r="I27" s="203">
        <f t="shared" si="2"/>
        <v>18</v>
      </c>
      <c r="J27" s="517">
        <f t="shared" si="4"/>
        <v>44</v>
      </c>
      <c r="K27" s="517"/>
      <c r="L27" s="239">
        <f t="shared" si="5"/>
        <v>9</v>
      </c>
      <c r="M27" s="201"/>
      <c r="N27" s="201"/>
      <c r="O27" s="201"/>
      <c r="P27" s="201"/>
      <c r="Q27" s="201"/>
      <c r="R27" s="201"/>
      <c r="S27" s="201">
        <v>44</v>
      </c>
      <c r="T27" s="201">
        <v>9</v>
      </c>
      <c r="U27" s="201"/>
      <c r="V27" s="201"/>
      <c r="W27" s="201"/>
      <c r="X27" s="201"/>
      <c r="Y27" s="201"/>
      <c r="Z27" s="201"/>
      <c r="AA27" s="201">
        <v>44</v>
      </c>
      <c r="AB27" s="201"/>
      <c r="AC27" s="201"/>
      <c r="AD27" s="201"/>
    </row>
    <row r="28" spans="1:30" s="15" customFormat="1" ht="18" customHeight="1">
      <c r="A28" s="526" t="s">
        <v>301</v>
      </c>
      <c r="B28" s="534"/>
      <c r="C28" s="516" t="s">
        <v>302</v>
      </c>
      <c r="D28" s="516"/>
      <c r="E28" s="516"/>
      <c r="F28" s="516"/>
      <c r="G28" s="516"/>
      <c r="H28" s="516"/>
      <c r="I28" s="203">
        <f t="shared" si="2"/>
        <v>19</v>
      </c>
      <c r="J28" s="517">
        <f t="shared" si="4"/>
        <v>20</v>
      </c>
      <c r="K28" s="517"/>
      <c r="L28" s="239">
        <f t="shared" si="5"/>
        <v>13</v>
      </c>
      <c r="M28" s="240"/>
      <c r="N28" s="240"/>
      <c r="O28" s="240">
        <v>20</v>
      </c>
      <c r="P28" s="240">
        <v>13</v>
      </c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>
        <v>20</v>
      </c>
      <c r="AB28" s="240"/>
      <c r="AC28" s="240"/>
      <c r="AD28" s="240"/>
    </row>
    <row r="29" spans="1:30" s="15" customFormat="1" ht="26.25" customHeight="1">
      <c r="A29" s="525" t="s">
        <v>303</v>
      </c>
      <c r="B29" s="525"/>
      <c r="C29" s="516" t="s">
        <v>304</v>
      </c>
      <c r="D29" s="516"/>
      <c r="E29" s="516"/>
      <c r="F29" s="516"/>
      <c r="G29" s="516"/>
      <c r="H29" s="516"/>
      <c r="I29" s="203">
        <f t="shared" si="2"/>
        <v>20</v>
      </c>
      <c r="J29" s="517">
        <f t="shared" si="4"/>
        <v>291</v>
      </c>
      <c r="K29" s="517"/>
      <c r="L29" s="239">
        <f t="shared" si="5"/>
        <v>192</v>
      </c>
      <c r="M29" s="242"/>
      <c r="N29" s="242"/>
      <c r="O29" s="242"/>
      <c r="P29" s="242"/>
      <c r="Q29" s="242">
        <v>124</v>
      </c>
      <c r="R29" s="242">
        <v>90</v>
      </c>
      <c r="S29" s="242">
        <v>167</v>
      </c>
      <c r="T29" s="242">
        <v>102</v>
      </c>
      <c r="U29" s="242"/>
      <c r="V29" s="242"/>
      <c r="W29" s="242"/>
      <c r="X29" s="242"/>
      <c r="Y29" s="242"/>
      <c r="Z29" s="242"/>
      <c r="AA29" s="242">
        <v>291</v>
      </c>
      <c r="AB29" s="242"/>
      <c r="AC29" s="242"/>
      <c r="AD29" s="242"/>
    </row>
    <row r="30" spans="1:30" s="15" customFormat="1" ht="18" customHeight="1">
      <c r="A30" s="523" t="s">
        <v>305</v>
      </c>
      <c r="B30" s="523"/>
      <c r="C30" s="516" t="s">
        <v>306</v>
      </c>
      <c r="D30" s="516"/>
      <c r="E30" s="516"/>
      <c r="F30" s="516"/>
      <c r="G30" s="516"/>
      <c r="H30" s="516"/>
      <c r="I30" s="203">
        <f t="shared" si="2"/>
        <v>21</v>
      </c>
      <c r="J30" s="517">
        <f t="shared" si="4"/>
        <v>54</v>
      </c>
      <c r="K30" s="517"/>
      <c r="L30" s="239">
        <f t="shared" si="5"/>
        <v>27</v>
      </c>
      <c r="M30" s="242"/>
      <c r="N30" s="242"/>
      <c r="O30" s="242">
        <v>45</v>
      </c>
      <c r="P30" s="242">
        <v>25</v>
      </c>
      <c r="Q30" s="242"/>
      <c r="R30" s="242"/>
      <c r="S30" s="242">
        <v>9</v>
      </c>
      <c r="T30" s="242">
        <v>2</v>
      </c>
      <c r="U30" s="242"/>
      <c r="V30" s="242"/>
      <c r="W30" s="242"/>
      <c r="X30" s="242"/>
      <c r="Y30" s="242"/>
      <c r="Z30" s="242"/>
      <c r="AA30" s="242">
        <v>54</v>
      </c>
      <c r="AB30" s="242"/>
      <c r="AC30" s="242"/>
      <c r="AD30" s="242"/>
    </row>
    <row r="31" spans="1:30" s="15" customFormat="1" ht="18" customHeight="1">
      <c r="A31" s="525" t="s">
        <v>307</v>
      </c>
      <c r="B31" s="525"/>
      <c r="C31" s="516" t="s">
        <v>308</v>
      </c>
      <c r="D31" s="516"/>
      <c r="E31" s="516"/>
      <c r="F31" s="516"/>
      <c r="G31" s="516"/>
      <c r="H31" s="516"/>
      <c r="I31" s="203">
        <f t="shared" si="2"/>
        <v>22</v>
      </c>
      <c r="J31" s="517">
        <f t="shared" si="4"/>
        <v>82</v>
      </c>
      <c r="K31" s="517"/>
      <c r="L31" s="239">
        <f t="shared" si="5"/>
        <v>38</v>
      </c>
      <c r="M31" s="242"/>
      <c r="N31" s="242"/>
      <c r="O31" s="242">
        <v>0</v>
      </c>
      <c r="P31" s="242">
        <v>0</v>
      </c>
      <c r="Q31" s="242"/>
      <c r="R31" s="242"/>
      <c r="S31" s="242">
        <v>82</v>
      </c>
      <c r="T31" s="242">
        <v>38</v>
      </c>
      <c r="U31" s="242"/>
      <c r="V31" s="242"/>
      <c r="W31" s="242"/>
      <c r="X31" s="242"/>
      <c r="Y31" s="242"/>
      <c r="Z31" s="242"/>
      <c r="AA31" s="242">
        <v>82</v>
      </c>
      <c r="AB31" s="242"/>
      <c r="AC31" s="242"/>
      <c r="AD31" s="242"/>
    </row>
    <row r="32" spans="1:30" s="15" customFormat="1" ht="18" customHeight="1">
      <c r="A32" s="523" t="s">
        <v>309</v>
      </c>
      <c r="B32" s="523"/>
      <c r="C32" s="516" t="s">
        <v>310</v>
      </c>
      <c r="D32" s="516"/>
      <c r="E32" s="516"/>
      <c r="F32" s="516"/>
      <c r="G32" s="516"/>
      <c r="H32" s="516"/>
      <c r="I32" s="203">
        <f t="shared" si="2"/>
        <v>23</v>
      </c>
      <c r="J32" s="517">
        <f t="shared" si="4"/>
        <v>4</v>
      </c>
      <c r="K32" s="517"/>
      <c r="L32" s="239">
        <f t="shared" si="5"/>
        <v>3</v>
      </c>
      <c r="M32" s="201"/>
      <c r="N32" s="201"/>
      <c r="O32" s="201">
        <v>4</v>
      </c>
      <c r="P32" s="201">
        <v>3</v>
      </c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>
        <v>4</v>
      </c>
      <c r="AB32" s="201"/>
      <c r="AC32" s="201"/>
      <c r="AD32" s="201"/>
    </row>
    <row r="33" spans="1:30" s="15" customFormat="1" ht="27" customHeight="1">
      <c r="A33" s="525" t="s">
        <v>311</v>
      </c>
      <c r="B33" s="525"/>
      <c r="C33" s="516" t="s">
        <v>312</v>
      </c>
      <c r="D33" s="516"/>
      <c r="E33" s="516"/>
      <c r="F33" s="516"/>
      <c r="G33" s="516"/>
      <c r="H33" s="516"/>
      <c r="I33" s="203">
        <f t="shared" si="2"/>
        <v>24</v>
      </c>
      <c r="J33" s="517">
        <f t="shared" si="4"/>
        <v>13</v>
      </c>
      <c r="K33" s="517"/>
      <c r="L33" s="239">
        <f t="shared" si="5"/>
        <v>7</v>
      </c>
      <c r="M33" s="201"/>
      <c r="N33" s="201"/>
      <c r="O33" s="201">
        <v>13</v>
      </c>
      <c r="P33" s="201">
        <v>7</v>
      </c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>
        <v>13</v>
      </c>
      <c r="AB33" s="201"/>
      <c r="AC33" s="201"/>
      <c r="AD33" s="201"/>
    </row>
    <row r="34" spans="1:30" s="15" customFormat="1" ht="18" customHeight="1">
      <c r="A34" s="535" t="s">
        <v>313</v>
      </c>
      <c r="B34" s="535"/>
      <c r="C34" s="516" t="s">
        <v>314</v>
      </c>
      <c r="D34" s="516"/>
      <c r="E34" s="516"/>
      <c r="F34" s="516"/>
      <c r="G34" s="516"/>
      <c r="H34" s="516"/>
      <c r="I34" s="203">
        <f t="shared" si="2"/>
        <v>25</v>
      </c>
      <c r="J34" s="517">
        <f t="shared" si="4"/>
        <v>26</v>
      </c>
      <c r="K34" s="517"/>
      <c r="L34" s="239">
        <f t="shared" si="5"/>
        <v>15</v>
      </c>
      <c r="M34" s="201"/>
      <c r="N34" s="201"/>
      <c r="O34" s="201"/>
      <c r="P34" s="201"/>
      <c r="Q34" s="201"/>
      <c r="R34" s="201"/>
      <c r="S34" s="201">
        <v>26</v>
      </c>
      <c r="T34" s="201">
        <v>15</v>
      </c>
      <c r="U34" s="201"/>
      <c r="V34" s="201"/>
      <c r="W34" s="201"/>
      <c r="X34" s="201"/>
      <c r="Y34" s="201"/>
      <c r="Z34" s="201"/>
      <c r="AA34" s="201">
        <v>26</v>
      </c>
      <c r="AB34" s="201"/>
      <c r="AC34" s="201"/>
      <c r="AD34" s="201"/>
    </row>
    <row r="35" spans="1:30" s="15" customFormat="1" ht="23.25" customHeight="1">
      <c r="A35" s="535" t="s">
        <v>315</v>
      </c>
      <c r="B35" s="535"/>
      <c r="C35" s="516" t="s">
        <v>316</v>
      </c>
      <c r="D35" s="516"/>
      <c r="E35" s="516"/>
      <c r="F35" s="516"/>
      <c r="G35" s="516"/>
      <c r="H35" s="516"/>
      <c r="I35" s="203">
        <f t="shared" si="2"/>
        <v>26</v>
      </c>
      <c r="J35" s="517">
        <f t="shared" si="4"/>
        <v>25</v>
      </c>
      <c r="K35" s="517"/>
      <c r="L35" s="239">
        <f t="shared" si="5"/>
        <v>7</v>
      </c>
      <c r="M35" s="242"/>
      <c r="N35" s="242"/>
      <c r="O35" s="242">
        <v>21</v>
      </c>
      <c r="P35" s="242">
        <v>5</v>
      </c>
      <c r="Q35" s="242"/>
      <c r="R35" s="242"/>
      <c r="S35" s="242">
        <v>4</v>
      </c>
      <c r="T35" s="242">
        <v>2</v>
      </c>
      <c r="U35" s="242"/>
      <c r="V35" s="242"/>
      <c r="W35" s="242"/>
      <c r="X35" s="242"/>
      <c r="Y35" s="242"/>
      <c r="Z35" s="242"/>
      <c r="AA35" s="242">
        <v>25</v>
      </c>
      <c r="AB35" s="242"/>
      <c r="AC35" s="242"/>
      <c r="AD35" s="242"/>
    </row>
    <row r="36" spans="1:30" s="15" customFormat="1" ht="23.25" customHeight="1">
      <c r="A36" s="525" t="s">
        <v>317</v>
      </c>
      <c r="B36" s="525"/>
      <c r="C36" s="516" t="s">
        <v>692</v>
      </c>
      <c r="D36" s="516"/>
      <c r="E36" s="516"/>
      <c r="F36" s="516"/>
      <c r="G36" s="516"/>
      <c r="H36" s="516"/>
      <c r="I36" s="203">
        <f t="shared" si="2"/>
        <v>27</v>
      </c>
      <c r="J36" s="517">
        <f t="shared" si="4"/>
        <v>153</v>
      </c>
      <c r="K36" s="517"/>
      <c r="L36" s="239">
        <f t="shared" si="5"/>
        <v>44</v>
      </c>
      <c r="M36" s="242">
        <v>17</v>
      </c>
      <c r="N36" s="242">
        <v>1</v>
      </c>
      <c r="O36" s="242">
        <v>46</v>
      </c>
      <c r="P36" s="242">
        <v>24</v>
      </c>
      <c r="Q36" s="242"/>
      <c r="R36" s="242"/>
      <c r="S36" s="242">
        <v>90</v>
      </c>
      <c r="T36" s="242">
        <v>19</v>
      </c>
      <c r="U36" s="242"/>
      <c r="V36" s="242"/>
      <c r="W36" s="242"/>
      <c r="X36" s="242"/>
      <c r="Y36" s="242"/>
      <c r="Z36" s="242"/>
      <c r="AA36" s="242">
        <v>153</v>
      </c>
      <c r="AB36" s="242"/>
      <c r="AC36" s="242"/>
      <c r="AD36" s="242"/>
    </row>
    <row r="37" spans="1:30" s="15" customFormat="1" ht="25.5" customHeight="1">
      <c r="A37" s="535" t="s">
        <v>318</v>
      </c>
      <c r="B37" s="535"/>
      <c r="C37" s="516" t="s">
        <v>319</v>
      </c>
      <c r="D37" s="516"/>
      <c r="E37" s="516"/>
      <c r="F37" s="516"/>
      <c r="G37" s="516"/>
      <c r="H37" s="516"/>
      <c r="I37" s="203">
        <f t="shared" si="2"/>
        <v>28</v>
      </c>
      <c r="J37" s="517">
        <f t="shared" si="4"/>
        <v>55</v>
      </c>
      <c r="K37" s="517"/>
      <c r="L37" s="239">
        <f t="shared" si="5"/>
        <v>36</v>
      </c>
      <c r="M37" s="242"/>
      <c r="N37" s="242"/>
      <c r="O37" s="242">
        <v>48</v>
      </c>
      <c r="P37" s="242">
        <v>30</v>
      </c>
      <c r="Q37" s="242"/>
      <c r="R37" s="242"/>
      <c r="S37" s="242">
        <v>7</v>
      </c>
      <c r="T37" s="242">
        <v>6</v>
      </c>
      <c r="U37" s="242"/>
      <c r="V37" s="242"/>
      <c r="W37" s="242"/>
      <c r="X37" s="242"/>
      <c r="Y37" s="242"/>
      <c r="Z37" s="242"/>
      <c r="AA37" s="242">
        <v>55</v>
      </c>
      <c r="AB37" s="242"/>
      <c r="AC37" s="242"/>
      <c r="AD37" s="242"/>
    </row>
    <row r="38" spans="1:30" s="15" customFormat="1" ht="18" customHeight="1">
      <c r="A38" s="535" t="s">
        <v>320</v>
      </c>
      <c r="B38" s="535"/>
      <c r="C38" s="516" t="s">
        <v>321</v>
      </c>
      <c r="D38" s="516"/>
      <c r="E38" s="516"/>
      <c r="F38" s="516"/>
      <c r="G38" s="516"/>
      <c r="H38" s="516"/>
      <c r="I38" s="203">
        <f t="shared" si="2"/>
        <v>29</v>
      </c>
      <c r="J38" s="517">
        <f>+M38+O38+Q38+S38+U38+W38+Y38</f>
        <v>14</v>
      </c>
      <c r="K38" s="517"/>
      <c r="L38" s="239">
        <f t="shared" si="5"/>
        <v>0</v>
      </c>
      <c r="M38" s="201"/>
      <c r="N38" s="201"/>
      <c r="O38" s="201"/>
      <c r="P38" s="201"/>
      <c r="Q38" s="201"/>
      <c r="R38" s="201"/>
      <c r="S38" s="201">
        <v>14</v>
      </c>
      <c r="T38" s="201">
        <v>0</v>
      </c>
      <c r="U38" s="201"/>
      <c r="V38" s="201"/>
      <c r="W38" s="201"/>
      <c r="X38" s="201"/>
      <c r="Y38" s="201"/>
      <c r="Z38" s="201"/>
      <c r="AA38" s="201">
        <v>14</v>
      </c>
      <c r="AB38" s="201"/>
      <c r="AC38" s="201"/>
      <c r="AD38" s="201"/>
    </row>
    <row r="39" spans="1:30" s="15" customFormat="1" ht="23.25" customHeight="1">
      <c r="A39" s="525" t="s">
        <v>322</v>
      </c>
      <c r="B39" s="525"/>
      <c r="C39" s="516" t="s">
        <v>323</v>
      </c>
      <c r="D39" s="516"/>
      <c r="E39" s="516"/>
      <c r="F39" s="516"/>
      <c r="G39" s="516"/>
      <c r="H39" s="516"/>
      <c r="I39" s="203">
        <f t="shared" si="2"/>
        <v>30</v>
      </c>
      <c r="J39" s="517">
        <f>+M39+O39+Q39+S39+U39+W39+Y39</f>
        <v>40</v>
      </c>
      <c r="K39" s="517"/>
      <c r="L39" s="239">
        <f t="shared" si="5"/>
        <v>22</v>
      </c>
      <c r="M39" s="242"/>
      <c r="N39" s="242"/>
      <c r="O39" s="242"/>
      <c r="P39" s="242"/>
      <c r="Q39" s="242">
        <v>25</v>
      </c>
      <c r="R39" s="242">
        <v>22</v>
      </c>
      <c r="S39" s="242"/>
      <c r="T39" s="242"/>
      <c r="U39" s="242">
        <v>15</v>
      </c>
      <c r="V39" s="242"/>
      <c r="W39" s="242"/>
      <c r="X39" s="242"/>
      <c r="Y39" s="242"/>
      <c r="Z39" s="242"/>
      <c r="AA39" s="242">
        <v>25</v>
      </c>
      <c r="AB39" s="242"/>
      <c r="AC39" s="242"/>
      <c r="AD39" s="242">
        <v>15</v>
      </c>
    </row>
    <row r="40" spans="1:30" s="15" customFormat="1" ht="23.25" customHeight="1">
      <c r="A40" s="535" t="s">
        <v>324</v>
      </c>
      <c r="B40" s="535"/>
      <c r="C40" s="516" t="s">
        <v>325</v>
      </c>
      <c r="D40" s="516"/>
      <c r="E40" s="516"/>
      <c r="F40" s="516"/>
      <c r="G40" s="516"/>
      <c r="H40" s="516"/>
      <c r="I40" s="203">
        <f t="shared" si="2"/>
        <v>31</v>
      </c>
      <c r="J40" s="517">
        <f>+M40+O40+Q40+S40+U40+W40+Y40</f>
        <v>8</v>
      </c>
      <c r="K40" s="517"/>
      <c r="L40" s="239">
        <f t="shared" si="5"/>
        <v>1</v>
      </c>
      <c r="M40" s="201"/>
      <c r="N40" s="201"/>
      <c r="O40" s="201">
        <v>8</v>
      </c>
      <c r="P40" s="201">
        <v>1</v>
      </c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>
        <v>8</v>
      </c>
      <c r="AB40" s="201"/>
      <c r="AC40" s="201"/>
      <c r="AD40" s="201"/>
    </row>
    <row r="41" spans="1:30" s="15" customFormat="1" ht="18" customHeight="1">
      <c r="A41" s="535" t="s">
        <v>326</v>
      </c>
      <c r="B41" s="535"/>
      <c r="C41" s="516" t="s">
        <v>327</v>
      </c>
      <c r="D41" s="516"/>
      <c r="E41" s="516"/>
      <c r="F41" s="516"/>
      <c r="G41" s="516"/>
      <c r="H41" s="516"/>
      <c r="I41" s="203">
        <f t="shared" si="2"/>
        <v>32</v>
      </c>
      <c r="J41" s="517">
        <f>+M41+O41+Q41+S41+U41+W41+Y41</f>
        <v>30</v>
      </c>
      <c r="K41" s="517"/>
      <c r="L41" s="239">
        <f t="shared" si="5"/>
        <v>18</v>
      </c>
      <c r="M41" s="201"/>
      <c r="N41" s="201"/>
      <c r="O41" s="201"/>
      <c r="P41" s="201"/>
      <c r="Q41" s="201">
        <v>30</v>
      </c>
      <c r="R41" s="201">
        <v>18</v>
      </c>
      <c r="S41" s="201"/>
      <c r="T41" s="201"/>
      <c r="U41" s="201"/>
      <c r="V41" s="201"/>
      <c r="W41" s="201"/>
      <c r="X41" s="201"/>
      <c r="Y41" s="201"/>
      <c r="Z41" s="201"/>
      <c r="AA41" s="201">
        <v>30</v>
      </c>
      <c r="AB41" s="201"/>
      <c r="AC41" s="201"/>
      <c r="AD41" s="201"/>
    </row>
    <row r="42" spans="1:30" s="15" customFormat="1" ht="18" customHeight="1">
      <c r="A42" s="525" t="s">
        <v>328</v>
      </c>
      <c r="B42" s="525"/>
      <c r="C42" s="516" t="s">
        <v>329</v>
      </c>
      <c r="D42" s="516"/>
      <c r="E42" s="516"/>
      <c r="F42" s="516"/>
      <c r="G42" s="516"/>
      <c r="H42" s="516"/>
      <c r="I42" s="203">
        <f t="shared" si="2"/>
        <v>33</v>
      </c>
      <c r="J42" s="517">
        <f>+M42+O42+Q42+S42+U42+W42+Y42</f>
        <v>44</v>
      </c>
      <c r="K42" s="517"/>
      <c r="L42" s="239">
        <f t="shared" si="5"/>
        <v>25</v>
      </c>
      <c r="M42" s="242"/>
      <c r="N42" s="242"/>
      <c r="O42" s="242">
        <v>41</v>
      </c>
      <c r="P42" s="242">
        <v>23</v>
      </c>
      <c r="Q42" s="242"/>
      <c r="R42" s="242"/>
      <c r="S42" s="242">
        <v>3</v>
      </c>
      <c r="T42" s="242">
        <v>2</v>
      </c>
      <c r="U42" s="242"/>
      <c r="V42" s="242"/>
      <c r="W42" s="242"/>
      <c r="X42" s="242"/>
      <c r="Y42" s="242"/>
      <c r="Z42" s="242"/>
      <c r="AA42" s="242">
        <v>44</v>
      </c>
      <c r="AB42" s="242"/>
      <c r="AC42" s="242"/>
      <c r="AD42" s="242"/>
    </row>
    <row r="43" spans="1:30" s="15" customFormat="1" ht="30" customHeight="1">
      <c r="A43" s="517" t="s">
        <v>330</v>
      </c>
      <c r="B43" s="517"/>
      <c r="C43" s="517"/>
      <c r="D43" s="517"/>
      <c r="E43" s="517"/>
      <c r="F43" s="517"/>
      <c r="G43" s="517"/>
      <c r="H43" s="517"/>
      <c r="I43" s="306">
        <f t="shared" si="2"/>
        <v>34</v>
      </c>
      <c r="J43" s="517">
        <f>SUBTOTAL(9,J44:K62)</f>
        <v>151</v>
      </c>
      <c r="K43" s="517"/>
      <c r="L43" s="255">
        <f>SUBTOTAL(9,L44:L62)</f>
        <v>0</v>
      </c>
      <c r="M43" s="255">
        <f t="shared" ref="M43:AD43" si="6">SUBTOTAL(9,M44:M62)</f>
        <v>0</v>
      </c>
      <c r="N43" s="255">
        <f t="shared" si="6"/>
        <v>0</v>
      </c>
      <c r="O43" s="255">
        <f t="shared" si="6"/>
        <v>0</v>
      </c>
      <c r="P43" s="255">
        <f t="shared" si="6"/>
        <v>0</v>
      </c>
      <c r="Q43" s="255">
        <f t="shared" si="6"/>
        <v>151</v>
      </c>
      <c r="R43" s="255">
        <f t="shared" si="6"/>
        <v>0</v>
      </c>
      <c r="S43" s="255">
        <f t="shared" si="6"/>
        <v>0</v>
      </c>
      <c r="T43" s="255">
        <f t="shared" si="6"/>
        <v>0</v>
      </c>
      <c r="U43" s="255">
        <f t="shared" si="6"/>
        <v>0</v>
      </c>
      <c r="V43" s="255">
        <f t="shared" si="6"/>
        <v>0</v>
      </c>
      <c r="W43" s="255">
        <f t="shared" si="6"/>
        <v>0</v>
      </c>
      <c r="X43" s="255">
        <f t="shared" si="6"/>
        <v>0</v>
      </c>
      <c r="Y43" s="255">
        <f t="shared" si="6"/>
        <v>0</v>
      </c>
      <c r="Z43" s="255">
        <f t="shared" si="6"/>
        <v>0</v>
      </c>
      <c r="AA43" s="255">
        <f t="shared" si="6"/>
        <v>151</v>
      </c>
      <c r="AB43" s="255">
        <f t="shared" si="6"/>
        <v>0</v>
      </c>
      <c r="AC43" s="255">
        <f t="shared" si="6"/>
        <v>0</v>
      </c>
      <c r="AD43" s="255">
        <f t="shared" si="6"/>
        <v>0</v>
      </c>
    </row>
    <row r="44" spans="1:30" s="15" customFormat="1" ht="25.5" customHeight="1">
      <c r="A44" s="518" t="s">
        <v>331</v>
      </c>
      <c r="B44" s="518"/>
      <c r="C44" s="516" t="s">
        <v>332</v>
      </c>
      <c r="D44" s="516"/>
      <c r="E44" s="516"/>
      <c r="F44" s="516"/>
      <c r="G44" s="516"/>
      <c r="H44" s="516"/>
      <c r="I44" s="203">
        <f t="shared" si="2"/>
        <v>35</v>
      </c>
      <c r="J44" s="517">
        <f>+M44+O44+Q44+S44+U44+W44+Y44</f>
        <v>5</v>
      </c>
      <c r="K44" s="517"/>
      <c r="L44" s="239">
        <f t="shared" ref="L44:L61" si="7">+N44+P44+R44+T44+V44+X44+Z44</f>
        <v>0</v>
      </c>
      <c r="M44" s="203"/>
      <c r="N44" s="203"/>
      <c r="O44" s="203"/>
      <c r="P44" s="203"/>
      <c r="Q44" s="203">
        <v>5</v>
      </c>
      <c r="R44" s="203"/>
      <c r="S44" s="203"/>
      <c r="T44" s="203"/>
      <c r="U44" s="203"/>
      <c r="V44" s="203"/>
      <c r="W44" s="203"/>
      <c r="X44" s="203"/>
      <c r="Y44" s="203"/>
      <c r="Z44" s="203"/>
      <c r="AA44" s="203">
        <v>5</v>
      </c>
      <c r="AB44" s="203"/>
      <c r="AC44" s="203"/>
      <c r="AD44" s="203"/>
    </row>
    <row r="45" spans="1:30" s="15" customFormat="1" ht="25.5" customHeight="1">
      <c r="A45" s="518" t="s">
        <v>333</v>
      </c>
      <c r="B45" s="518"/>
      <c r="C45" s="516" t="s">
        <v>334</v>
      </c>
      <c r="D45" s="516"/>
      <c r="E45" s="516"/>
      <c r="F45" s="516"/>
      <c r="G45" s="516"/>
      <c r="H45" s="516"/>
      <c r="I45" s="203">
        <f t="shared" si="2"/>
        <v>36</v>
      </c>
      <c r="J45" s="517">
        <f>+M45+O45+Q45+S45+U45+W45+Y45</f>
        <v>5</v>
      </c>
      <c r="K45" s="517"/>
      <c r="L45" s="239">
        <f t="shared" si="7"/>
        <v>0</v>
      </c>
      <c r="M45" s="203"/>
      <c r="N45" s="203"/>
      <c r="O45" s="203"/>
      <c r="P45" s="203"/>
      <c r="Q45" s="203">
        <v>5</v>
      </c>
      <c r="R45" s="203"/>
      <c r="S45" s="203"/>
      <c r="T45" s="203"/>
      <c r="U45" s="203"/>
      <c r="V45" s="203"/>
      <c r="W45" s="203"/>
      <c r="X45" s="203"/>
      <c r="Y45" s="203"/>
      <c r="Z45" s="203"/>
      <c r="AA45" s="203">
        <v>5</v>
      </c>
      <c r="AB45" s="203"/>
      <c r="AC45" s="203"/>
      <c r="AD45" s="203"/>
    </row>
    <row r="46" spans="1:30" s="15" customFormat="1" ht="25.5" customHeight="1">
      <c r="A46" s="518" t="s">
        <v>335</v>
      </c>
      <c r="B46" s="518"/>
      <c r="C46" s="516" t="s">
        <v>336</v>
      </c>
      <c r="D46" s="516"/>
      <c r="E46" s="516"/>
      <c r="F46" s="516"/>
      <c r="G46" s="516"/>
      <c r="H46" s="516"/>
      <c r="I46" s="203">
        <f t="shared" si="2"/>
        <v>37</v>
      </c>
      <c r="J46" s="517">
        <f>+M46+O46+Q46+S46+U46+W46+Y46</f>
        <v>10</v>
      </c>
      <c r="K46" s="517"/>
      <c r="L46" s="239">
        <f t="shared" si="7"/>
        <v>0</v>
      </c>
      <c r="M46" s="203"/>
      <c r="N46" s="203"/>
      <c r="O46" s="203"/>
      <c r="P46" s="203"/>
      <c r="Q46" s="203">
        <v>10</v>
      </c>
      <c r="R46" s="203"/>
      <c r="S46" s="203"/>
      <c r="T46" s="203"/>
      <c r="U46" s="203"/>
      <c r="V46" s="203"/>
      <c r="W46" s="203"/>
      <c r="X46" s="203"/>
      <c r="Y46" s="203"/>
      <c r="Z46" s="203"/>
      <c r="AA46" s="203">
        <v>10</v>
      </c>
      <c r="AB46" s="203"/>
      <c r="AC46" s="203"/>
      <c r="AD46" s="203"/>
    </row>
    <row r="47" spans="1:30" s="15" customFormat="1" ht="25.5" customHeight="1">
      <c r="A47" s="518" t="s">
        <v>337</v>
      </c>
      <c r="B47" s="518"/>
      <c r="C47" s="516" t="s">
        <v>338</v>
      </c>
      <c r="D47" s="516"/>
      <c r="E47" s="516"/>
      <c r="F47" s="516"/>
      <c r="G47" s="516"/>
      <c r="H47" s="516"/>
      <c r="I47" s="203">
        <f t="shared" si="2"/>
        <v>38</v>
      </c>
      <c r="J47" s="517">
        <f t="shared" ref="J47:J62" si="8">+M47+O47+Q47+S47+U47+W47+Y47</f>
        <v>10</v>
      </c>
      <c r="K47" s="517"/>
      <c r="L47" s="239">
        <f t="shared" si="7"/>
        <v>0</v>
      </c>
      <c r="M47" s="203"/>
      <c r="N47" s="203"/>
      <c r="O47" s="203"/>
      <c r="P47" s="203"/>
      <c r="Q47" s="203">
        <v>10</v>
      </c>
      <c r="R47" s="203"/>
      <c r="S47" s="203"/>
      <c r="T47" s="203"/>
      <c r="U47" s="203"/>
      <c r="V47" s="203"/>
      <c r="W47" s="203"/>
      <c r="X47" s="203"/>
      <c r="Y47" s="203"/>
      <c r="Z47" s="203"/>
      <c r="AA47" s="203">
        <v>10</v>
      </c>
      <c r="AB47" s="203"/>
      <c r="AC47" s="203"/>
      <c r="AD47" s="203"/>
    </row>
    <row r="48" spans="1:30" s="15" customFormat="1" ht="18" customHeight="1">
      <c r="A48" s="518" t="s">
        <v>339</v>
      </c>
      <c r="B48" s="518"/>
      <c r="C48" s="516" t="s">
        <v>340</v>
      </c>
      <c r="D48" s="516"/>
      <c r="E48" s="516"/>
      <c r="F48" s="516"/>
      <c r="G48" s="516"/>
      <c r="H48" s="516"/>
      <c r="I48" s="203">
        <f t="shared" si="2"/>
        <v>39</v>
      </c>
      <c r="J48" s="517">
        <f t="shared" si="8"/>
        <v>14</v>
      </c>
      <c r="K48" s="517"/>
      <c r="L48" s="239">
        <f t="shared" si="7"/>
        <v>0</v>
      </c>
      <c r="M48" s="203"/>
      <c r="N48" s="203"/>
      <c r="O48" s="203"/>
      <c r="P48" s="203"/>
      <c r="Q48" s="203">
        <v>14</v>
      </c>
      <c r="R48" s="203"/>
      <c r="S48" s="203"/>
      <c r="T48" s="203"/>
      <c r="U48" s="203"/>
      <c r="V48" s="203"/>
      <c r="W48" s="203"/>
      <c r="X48" s="203"/>
      <c r="Y48" s="203"/>
      <c r="Z48" s="203"/>
      <c r="AA48" s="203">
        <v>14</v>
      </c>
      <c r="AB48" s="203"/>
      <c r="AC48" s="203"/>
      <c r="AD48" s="203"/>
    </row>
    <row r="49" spans="1:30" s="15" customFormat="1" ht="18" customHeight="1">
      <c r="A49" s="518" t="s">
        <v>341</v>
      </c>
      <c r="B49" s="518"/>
      <c r="C49" s="516" t="s">
        <v>342</v>
      </c>
      <c r="D49" s="516"/>
      <c r="E49" s="516"/>
      <c r="F49" s="516"/>
      <c r="G49" s="516"/>
      <c r="H49" s="516"/>
      <c r="I49" s="203">
        <f t="shared" si="2"/>
        <v>40</v>
      </c>
      <c r="J49" s="517">
        <f t="shared" si="8"/>
        <v>10</v>
      </c>
      <c r="K49" s="517"/>
      <c r="L49" s="239">
        <f t="shared" si="7"/>
        <v>0</v>
      </c>
      <c r="M49" s="203"/>
      <c r="N49" s="203"/>
      <c r="O49" s="203"/>
      <c r="P49" s="203"/>
      <c r="Q49" s="203">
        <v>10</v>
      </c>
      <c r="R49" s="203"/>
      <c r="S49" s="203"/>
      <c r="T49" s="203"/>
      <c r="U49" s="203"/>
      <c r="V49" s="203"/>
      <c r="W49" s="203"/>
      <c r="X49" s="203"/>
      <c r="Y49" s="203"/>
      <c r="Z49" s="203"/>
      <c r="AA49" s="203">
        <v>10</v>
      </c>
      <c r="AB49" s="203"/>
      <c r="AC49" s="203"/>
      <c r="AD49" s="203"/>
    </row>
    <row r="50" spans="1:30" s="15" customFormat="1" ht="18" customHeight="1">
      <c r="A50" s="518" t="s">
        <v>343</v>
      </c>
      <c r="B50" s="518"/>
      <c r="C50" s="516" t="s">
        <v>344</v>
      </c>
      <c r="D50" s="516"/>
      <c r="E50" s="516"/>
      <c r="F50" s="516"/>
      <c r="G50" s="516"/>
      <c r="H50" s="516"/>
      <c r="I50" s="203">
        <f t="shared" si="2"/>
        <v>41</v>
      </c>
      <c r="J50" s="517">
        <f t="shared" si="8"/>
        <v>10</v>
      </c>
      <c r="K50" s="517"/>
      <c r="L50" s="239">
        <f t="shared" si="7"/>
        <v>0</v>
      </c>
      <c r="M50" s="203"/>
      <c r="N50" s="203"/>
      <c r="O50" s="203"/>
      <c r="P50" s="203"/>
      <c r="Q50" s="203">
        <v>10</v>
      </c>
      <c r="R50" s="203"/>
      <c r="S50" s="203"/>
      <c r="T50" s="203"/>
      <c r="U50" s="203"/>
      <c r="V50" s="203"/>
      <c r="W50" s="203"/>
      <c r="X50" s="203"/>
      <c r="Y50" s="203"/>
      <c r="Z50" s="203"/>
      <c r="AA50" s="203">
        <v>10</v>
      </c>
      <c r="AB50" s="203"/>
      <c r="AC50" s="203"/>
      <c r="AD50" s="203"/>
    </row>
    <row r="51" spans="1:30" s="15" customFormat="1" ht="24.75" customHeight="1">
      <c r="A51" s="518" t="s">
        <v>345</v>
      </c>
      <c r="B51" s="518"/>
      <c r="C51" s="516" t="s">
        <v>346</v>
      </c>
      <c r="D51" s="516"/>
      <c r="E51" s="516"/>
      <c r="F51" s="516"/>
      <c r="G51" s="516"/>
      <c r="H51" s="516"/>
      <c r="I51" s="203">
        <f t="shared" si="2"/>
        <v>42</v>
      </c>
      <c r="J51" s="517">
        <f t="shared" si="8"/>
        <v>6</v>
      </c>
      <c r="K51" s="517"/>
      <c r="L51" s="239">
        <f t="shared" si="7"/>
        <v>0</v>
      </c>
      <c r="M51" s="203"/>
      <c r="N51" s="203"/>
      <c r="O51" s="203"/>
      <c r="P51" s="203"/>
      <c r="Q51" s="203">
        <v>6</v>
      </c>
      <c r="R51" s="203"/>
      <c r="S51" s="203"/>
      <c r="T51" s="203"/>
      <c r="U51" s="203"/>
      <c r="V51" s="203"/>
      <c r="W51" s="203"/>
      <c r="X51" s="203"/>
      <c r="Y51" s="203"/>
      <c r="Z51" s="203"/>
      <c r="AA51" s="203">
        <v>6</v>
      </c>
      <c r="AB51" s="203"/>
      <c r="AC51" s="203"/>
      <c r="AD51" s="203"/>
    </row>
    <row r="52" spans="1:30" s="15" customFormat="1" ht="24.75" customHeight="1">
      <c r="A52" s="518" t="s">
        <v>347</v>
      </c>
      <c r="B52" s="518"/>
      <c r="C52" s="516" t="s">
        <v>348</v>
      </c>
      <c r="D52" s="516"/>
      <c r="E52" s="516"/>
      <c r="F52" s="516"/>
      <c r="G52" s="516"/>
      <c r="H52" s="516"/>
      <c r="I52" s="203">
        <f t="shared" si="2"/>
        <v>43</v>
      </c>
      <c r="J52" s="517">
        <f t="shared" si="8"/>
        <v>10</v>
      </c>
      <c r="K52" s="517"/>
      <c r="L52" s="239">
        <f t="shared" si="7"/>
        <v>0</v>
      </c>
      <c r="M52" s="203"/>
      <c r="N52" s="203"/>
      <c r="O52" s="203"/>
      <c r="P52" s="203"/>
      <c r="Q52" s="203">
        <v>10</v>
      </c>
      <c r="R52" s="203"/>
      <c r="S52" s="203"/>
      <c r="T52" s="203"/>
      <c r="U52" s="203"/>
      <c r="V52" s="203"/>
      <c r="W52" s="203"/>
      <c r="X52" s="203"/>
      <c r="Y52" s="203"/>
      <c r="Z52" s="203"/>
      <c r="AA52" s="203">
        <v>10</v>
      </c>
      <c r="AB52" s="203"/>
      <c r="AC52" s="203"/>
      <c r="AD52" s="203"/>
    </row>
    <row r="53" spans="1:30" s="15" customFormat="1" ht="18" customHeight="1">
      <c r="A53" s="518" t="s">
        <v>349</v>
      </c>
      <c r="B53" s="518"/>
      <c r="C53" s="516" t="s">
        <v>350</v>
      </c>
      <c r="D53" s="516"/>
      <c r="E53" s="516"/>
      <c r="F53" s="516"/>
      <c r="G53" s="516"/>
      <c r="H53" s="516"/>
      <c r="I53" s="203">
        <f t="shared" si="2"/>
        <v>44</v>
      </c>
      <c r="J53" s="517">
        <f t="shared" si="8"/>
        <v>5</v>
      </c>
      <c r="K53" s="517"/>
      <c r="L53" s="239">
        <f t="shared" si="7"/>
        <v>0</v>
      </c>
      <c r="M53" s="203"/>
      <c r="N53" s="203"/>
      <c r="O53" s="203"/>
      <c r="P53" s="203"/>
      <c r="Q53" s="203">
        <v>5</v>
      </c>
      <c r="R53" s="203"/>
      <c r="S53" s="203"/>
      <c r="T53" s="203"/>
      <c r="U53" s="203"/>
      <c r="V53" s="203"/>
      <c r="W53" s="203"/>
      <c r="X53" s="203"/>
      <c r="Y53" s="203"/>
      <c r="Z53" s="203"/>
      <c r="AA53" s="203">
        <v>5</v>
      </c>
      <c r="AB53" s="203"/>
      <c r="AC53" s="203"/>
      <c r="AD53" s="203"/>
    </row>
    <row r="54" spans="1:30" s="15" customFormat="1" ht="26.25" customHeight="1">
      <c r="A54" s="518" t="s">
        <v>351</v>
      </c>
      <c r="B54" s="518"/>
      <c r="C54" s="516" t="s">
        <v>352</v>
      </c>
      <c r="D54" s="516"/>
      <c r="E54" s="516"/>
      <c r="F54" s="516"/>
      <c r="G54" s="516"/>
      <c r="H54" s="516"/>
      <c r="I54" s="203">
        <f t="shared" si="2"/>
        <v>45</v>
      </c>
      <c r="J54" s="517">
        <f t="shared" si="8"/>
        <v>5</v>
      </c>
      <c r="K54" s="517"/>
      <c r="L54" s="239">
        <f t="shared" si="7"/>
        <v>0</v>
      </c>
      <c r="M54" s="203"/>
      <c r="N54" s="203"/>
      <c r="O54" s="203"/>
      <c r="P54" s="203"/>
      <c r="Q54" s="203">
        <v>5</v>
      </c>
      <c r="R54" s="203"/>
      <c r="S54" s="203"/>
      <c r="T54" s="203"/>
      <c r="U54" s="203"/>
      <c r="V54" s="203"/>
      <c r="W54" s="203"/>
      <c r="X54" s="203"/>
      <c r="Y54" s="203"/>
      <c r="Z54" s="203"/>
      <c r="AA54" s="203">
        <v>5</v>
      </c>
      <c r="AB54" s="203"/>
      <c r="AC54" s="203"/>
      <c r="AD54" s="203"/>
    </row>
    <row r="55" spans="1:30" s="15" customFormat="1" ht="26.25" customHeight="1">
      <c r="A55" s="518" t="s">
        <v>353</v>
      </c>
      <c r="B55" s="518"/>
      <c r="C55" s="516" t="s">
        <v>354</v>
      </c>
      <c r="D55" s="516"/>
      <c r="E55" s="516"/>
      <c r="F55" s="516"/>
      <c r="G55" s="516"/>
      <c r="H55" s="516"/>
      <c r="I55" s="203">
        <f t="shared" si="2"/>
        <v>46</v>
      </c>
      <c r="J55" s="517">
        <f t="shared" si="8"/>
        <v>9</v>
      </c>
      <c r="K55" s="517"/>
      <c r="L55" s="239">
        <f t="shared" si="7"/>
        <v>0</v>
      </c>
      <c r="M55" s="203"/>
      <c r="N55" s="203"/>
      <c r="O55" s="203"/>
      <c r="P55" s="203"/>
      <c r="Q55" s="203">
        <v>9</v>
      </c>
      <c r="R55" s="203"/>
      <c r="S55" s="203"/>
      <c r="T55" s="203"/>
      <c r="U55" s="203"/>
      <c r="V55" s="203"/>
      <c r="W55" s="203"/>
      <c r="X55" s="203"/>
      <c r="Y55" s="203"/>
      <c r="Z55" s="203"/>
      <c r="AA55" s="203">
        <v>9</v>
      </c>
      <c r="AB55" s="203"/>
      <c r="AC55" s="203"/>
      <c r="AD55" s="203"/>
    </row>
    <row r="56" spans="1:30" s="15" customFormat="1" ht="26.25" customHeight="1">
      <c r="A56" s="518" t="s">
        <v>355</v>
      </c>
      <c r="B56" s="518"/>
      <c r="C56" s="516" t="s">
        <v>356</v>
      </c>
      <c r="D56" s="516"/>
      <c r="E56" s="516"/>
      <c r="F56" s="516"/>
      <c r="G56" s="516"/>
      <c r="H56" s="516"/>
      <c r="I56" s="203">
        <f t="shared" si="2"/>
        <v>47</v>
      </c>
      <c r="J56" s="517">
        <f t="shared" si="8"/>
        <v>5</v>
      </c>
      <c r="K56" s="517"/>
      <c r="L56" s="239">
        <f t="shared" si="7"/>
        <v>0</v>
      </c>
      <c r="M56" s="203"/>
      <c r="N56" s="203"/>
      <c r="O56" s="203"/>
      <c r="P56" s="203"/>
      <c r="Q56" s="203">
        <v>5</v>
      </c>
      <c r="R56" s="203"/>
      <c r="S56" s="203"/>
      <c r="T56" s="203"/>
      <c r="U56" s="203"/>
      <c r="V56" s="203"/>
      <c r="W56" s="203"/>
      <c r="X56" s="203"/>
      <c r="Y56" s="203"/>
      <c r="Z56" s="203"/>
      <c r="AA56" s="203">
        <v>5</v>
      </c>
      <c r="AB56" s="203"/>
      <c r="AC56" s="203"/>
      <c r="AD56" s="203"/>
    </row>
    <row r="57" spans="1:30" s="15" customFormat="1" ht="18" customHeight="1">
      <c r="A57" s="518" t="s">
        <v>357</v>
      </c>
      <c r="B57" s="518"/>
      <c r="C57" s="516" t="s">
        <v>358</v>
      </c>
      <c r="D57" s="516"/>
      <c r="E57" s="516"/>
      <c r="F57" s="516"/>
      <c r="G57" s="516"/>
      <c r="H57" s="516"/>
      <c r="I57" s="203">
        <f t="shared" si="2"/>
        <v>48</v>
      </c>
      <c r="J57" s="517">
        <f t="shared" si="8"/>
        <v>10</v>
      </c>
      <c r="K57" s="517"/>
      <c r="L57" s="239">
        <f t="shared" si="7"/>
        <v>0</v>
      </c>
      <c r="M57" s="203"/>
      <c r="N57" s="203"/>
      <c r="O57" s="203"/>
      <c r="P57" s="203"/>
      <c r="Q57" s="203">
        <v>10</v>
      </c>
      <c r="R57" s="203"/>
      <c r="S57" s="203"/>
      <c r="T57" s="203"/>
      <c r="U57" s="203"/>
      <c r="V57" s="203"/>
      <c r="W57" s="203"/>
      <c r="X57" s="203"/>
      <c r="Y57" s="203"/>
      <c r="Z57" s="203"/>
      <c r="AA57" s="203">
        <v>10</v>
      </c>
      <c r="AB57" s="203"/>
      <c r="AC57" s="203"/>
      <c r="AD57" s="203"/>
    </row>
    <row r="58" spans="1:30" s="15" customFormat="1" ht="18" customHeight="1">
      <c r="A58" s="518" t="s">
        <v>359</v>
      </c>
      <c r="B58" s="518"/>
      <c r="C58" s="516" t="s">
        <v>360</v>
      </c>
      <c r="D58" s="516"/>
      <c r="E58" s="516"/>
      <c r="F58" s="516"/>
      <c r="G58" s="516"/>
      <c r="H58" s="516"/>
      <c r="I58" s="203">
        <f t="shared" si="2"/>
        <v>49</v>
      </c>
      <c r="J58" s="517">
        <f t="shared" si="8"/>
        <v>5</v>
      </c>
      <c r="K58" s="517"/>
      <c r="L58" s="239">
        <f t="shared" si="7"/>
        <v>0</v>
      </c>
      <c r="M58" s="203"/>
      <c r="N58" s="203"/>
      <c r="O58" s="203"/>
      <c r="P58" s="203"/>
      <c r="Q58" s="203">
        <v>5</v>
      </c>
      <c r="R58" s="203"/>
      <c r="S58" s="203"/>
      <c r="T58" s="203"/>
      <c r="U58" s="203"/>
      <c r="V58" s="203"/>
      <c r="W58" s="203"/>
      <c r="X58" s="203"/>
      <c r="Y58" s="203"/>
      <c r="Z58" s="203"/>
      <c r="AA58" s="203">
        <v>5</v>
      </c>
      <c r="AB58" s="203"/>
      <c r="AC58" s="203"/>
      <c r="AD58" s="203"/>
    </row>
    <row r="59" spans="1:30" s="15" customFormat="1" ht="18" customHeight="1">
      <c r="A59" s="518" t="s">
        <v>361</v>
      </c>
      <c r="B59" s="518"/>
      <c r="C59" s="516" t="s">
        <v>362</v>
      </c>
      <c r="D59" s="516"/>
      <c r="E59" s="516"/>
      <c r="F59" s="516"/>
      <c r="G59" s="516"/>
      <c r="H59" s="516"/>
      <c r="I59" s="203">
        <f t="shared" si="2"/>
        <v>50</v>
      </c>
      <c r="J59" s="517">
        <f t="shared" si="8"/>
        <v>5</v>
      </c>
      <c r="K59" s="517"/>
      <c r="L59" s="239">
        <f t="shared" si="7"/>
        <v>0</v>
      </c>
      <c r="M59" s="203"/>
      <c r="N59" s="203"/>
      <c r="O59" s="203"/>
      <c r="P59" s="203"/>
      <c r="Q59" s="203">
        <v>5</v>
      </c>
      <c r="R59" s="203"/>
      <c r="S59" s="203"/>
      <c r="T59" s="203"/>
      <c r="U59" s="203"/>
      <c r="V59" s="203"/>
      <c r="W59" s="203"/>
      <c r="X59" s="203"/>
      <c r="Y59" s="203"/>
      <c r="Z59" s="203"/>
      <c r="AA59" s="203">
        <v>5</v>
      </c>
      <c r="AB59" s="203"/>
      <c r="AC59" s="203"/>
      <c r="AD59" s="203"/>
    </row>
    <row r="60" spans="1:30" s="15" customFormat="1" ht="18" customHeight="1">
      <c r="A60" s="518" t="s">
        <v>363</v>
      </c>
      <c r="B60" s="518"/>
      <c r="C60" s="516" t="s">
        <v>364</v>
      </c>
      <c r="D60" s="516"/>
      <c r="E60" s="516"/>
      <c r="F60" s="516"/>
      <c r="G60" s="516"/>
      <c r="H60" s="516"/>
      <c r="I60" s="203">
        <f t="shared" si="2"/>
        <v>51</v>
      </c>
      <c r="J60" s="517">
        <f t="shared" si="8"/>
        <v>12</v>
      </c>
      <c r="K60" s="517"/>
      <c r="L60" s="239">
        <f t="shared" si="7"/>
        <v>0</v>
      </c>
      <c r="M60" s="203"/>
      <c r="N60" s="203"/>
      <c r="O60" s="203"/>
      <c r="P60" s="203"/>
      <c r="Q60" s="203">
        <v>12</v>
      </c>
      <c r="R60" s="203"/>
      <c r="S60" s="203"/>
      <c r="T60" s="203"/>
      <c r="U60" s="203"/>
      <c r="V60" s="203"/>
      <c r="W60" s="203"/>
      <c r="X60" s="203"/>
      <c r="Y60" s="203"/>
      <c r="Z60" s="203"/>
      <c r="AA60" s="203">
        <v>12</v>
      </c>
      <c r="AB60" s="203"/>
      <c r="AC60" s="203"/>
      <c r="AD60" s="203"/>
    </row>
    <row r="61" spans="1:30" s="15" customFormat="1" ht="27.75" customHeight="1">
      <c r="A61" s="518" t="s">
        <v>365</v>
      </c>
      <c r="B61" s="518"/>
      <c r="C61" s="516" t="s">
        <v>366</v>
      </c>
      <c r="D61" s="516"/>
      <c r="E61" s="516"/>
      <c r="F61" s="516"/>
      <c r="G61" s="516"/>
      <c r="H61" s="516"/>
      <c r="I61" s="203">
        <f t="shared" si="2"/>
        <v>52</v>
      </c>
      <c r="J61" s="517">
        <f t="shared" si="8"/>
        <v>10</v>
      </c>
      <c r="K61" s="517"/>
      <c r="L61" s="239">
        <f t="shared" si="7"/>
        <v>0</v>
      </c>
      <c r="M61" s="203"/>
      <c r="N61" s="203"/>
      <c r="O61" s="203"/>
      <c r="P61" s="203"/>
      <c r="Q61" s="203">
        <v>10</v>
      </c>
      <c r="R61" s="203"/>
      <c r="S61" s="203"/>
      <c r="T61" s="203"/>
      <c r="U61" s="203"/>
      <c r="V61" s="203"/>
      <c r="W61" s="203"/>
      <c r="X61" s="203"/>
      <c r="Y61" s="203"/>
      <c r="Z61" s="203"/>
      <c r="AA61" s="203">
        <v>10</v>
      </c>
      <c r="AB61" s="203"/>
      <c r="AC61" s="203"/>
      <c r="AD61" s="203"/>
    </row>
    <row r="62" spans="1:30" s="15" customFormat="1" ht="18" customHeight="1">
      <c r="A62" s="518" t="s">
        <v>367</v>
      </c>
      <c r="B62" s="518"/>
      <c r="C62" s="516" t="s">
        <v>368</v>
      </c>
      <c r="D62" s="516"/>
      <c r="E62" s="516"/>
      <c r="F62" s="516"/>
      <c r="G62" s="516"/>
      <c r="H62" s="516"/>
      <c r="I62" s="203">
        <f t="shared" si="2"/>
        <v>53</v>
      </c>
      <c r="J62" s="517">
        <f t="shared" si="8"/>
        <v>5</v>
      </c>
      <c r="K62" s="517"/>
      <c r="L62" s="239">
        <f>+N62+P62+R62+T62+V62+X62+Z62</f>
        <v>0</v>
      </c>
      <c r="M62" s="203"/>
      <c r="N62" s="203"/>
      <c r="O62" s="203"/>
      <c r="P62" s="203"/>
      <c r="Q62" s="203">
        <v>5</v>
      </c>
      <c r="R62" s="203"/>
      <c r="S62" s="203"/>
      <c r="T62" s="203"/>
      <c r="U62" s="203"/>
      <c r="V62" s="203"/>
      <c r="W62" s="203"/>
      <c r="X62" s="203"/>
      <c r="Y62" s="203"/>
      <c r="Z62" s="203"/>
      <c r="AA62" s="203">
        <v>5</v>
      </c>
      <c r="AB62" s="203"/>
      <c r="AC62" s="203"/>
      <c r="AD62" s="203"/>
    </row>
    <row r="63" spans="1:30" s="15" customFormat="1" ht="18" customHeight="1">
      <c r="A63" s="517" t="s">
        <v>369</v>
      </c>
      <c r="B63" s="517"/>
      <c r="C63" s="517"/>
      <c r="D63" s="517"/>
      <c r="E63" s="517"/>
      <c r="F63" s="517"/>
      <c r="G63" s="517"/>
      <c r="H63" s="517"/>
      <c r="I63" s="306">
        <f t="shared" si="2"/>
        <v>54</v>
      </c>
      <c r="J63" s="517">
        <f>SUBTOTAL(9,J64:K68)</f>
        <v>524</v>
      </c>
      <c r="K63" s="517"/>
      <c r="L63" s="255">
        <f>SUBTOTAL(9,L64:L68)</f>
        <v>434</v>
      </c>
      <c r="M63" s="255">
        <f t="shared" ref="M63:AD63" si="9">SUBTOTAL(9,M64:M68)</f>
        <v>17</v>
      </c>
      <c r="N63" s="255">
        <f t="shared" si="9"/>
        <v>15</v>
      </c>
      <c r="O63" s="255">
        <f t="shared" si="9"/>
        <v>44</v>
      </c>
      <c r="P63" s="255">
        <f t="shared" si="9"/>
        <v>35</v>
      </c>
      <c r="Q63" s="255">
        <f t="shared" si="9"/>
        <v>445</v>
      </c>
      <c r="R63" s="255">
        <f t="shared" si="9"/>
        <v>372</v>
      </c>
      <c r="S63" s="255">
        <f t="shared" si="9"/>
        <v>18</v>
      </c>
      <c r="T63" s="255">
        <f t="shared" si="9"/>
        <v>12</v>
      </c>
      <c r="U63" s="255">
        <f t="shared" si="9"/>
        <v>0</v>
      </c>
      <c r="V63" s="255">
        <f t="shared" si="9"/>
        <v>0</v>
      </c>
      <c r="W63" s="255">
        <f t="shared" si="9"/>
        <v>0</v>
      </c>
      <c r="X63" s="255">
        <f t="shared" si="9"/>
        <v>0</v>
      </c>
      <c r="Y63" s="255">
        <f t="shared" si="9"/>
        <v>0</v>
      </c>
      <c r="Z63" s="255">
        <f t="shared" si="9"/>
        <v>0</v>
      </c>
      <c r="AA63" s="255">
        <f t="shared" si="9"/>
        <v>524</v>
      </c>
      <c r="AB63" s="255">
        <f t="shared" si="9"/>
        <v>0</v>
      </c>
      <c r="AC63" s="255">
        <f t="shared" si="9"/>
        <v>0</v>
      </c>
      <c r="AD63" s="255">
        <f t="shared" si="9"/>
        <v>0</v>
      </c>
    </row>
    <row r="64" spans="1:30" s="15" customFormat="1" ht="25.5" customHeight="1">
      <c r="A64" s="552" t="s">
        <v>370</v>
      </c>
      <c r="B64" s="552"/>
      <c r="C64" s="516" t="s">
        <v>371</v>
      </c>
      <c r="D64" s="516"/>
      <c r="E64" s="516"/>
      <c r="F64" s="516"/>
      <c r="G64" s="516"/>
      <c r="H64" s="516"/>
      <c r="I64" s="203">
        <f t="shared" si="2"/>
        <v>55</v>
      </c>
      <c r="J64" s="517">
        <f>+M64+O64+Q64+S64+U64+W64+Y64</f>
        <v>61</v>
      </c>
      <c r="K64" s="517"/>
      <c r="L64" s="239">
        <f t="shared" ref="L64:L127" si="10">+N64+P64+R64+T64+V64+X64+Z64</f>
        <v>50</v>
      </c>
      <c r="M64" s="242">
        <v>17</v>
      </c>
      <c r="N64" s="242">
        <v>15</v>
      </c>
      <c r="O64" s="242">
        <v>44</v>
      </c>
      <c r="P64" s="242">
        <v>35</v>
      </c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>
        <v>61</v>
      </c>
      <c r="AB64" s="242"/>
      <c r="AC64" s="242"/>
      <c r="AD64" s="242"/>
    </row>
    <row r="65" spans="1:30" s="15" customFormat="1" ht="25.5" customHeight="1">
      <c r="A65" s="525" t="s">
        <v>372</v>
      </c>
      <c r="B65" s="525" t="s">
        <v>373</v>
      </c>
      <c r="C65" s="516" t="s">
        <v>374</v>
      </c>
      <c r="D65" s="516"/>
      <c r="E65" s="516"/>
      <c r="F65" s="516"/>
      <c r="G65" s="516"/>
      <c r="H65" s="516"/>
      <c r="I65" s="203">
        <f t="shared" si="2"/>
        <v>56</v>
      </c>
      <c r="J65" s="517">
        <f>+M65+O65+Q65+S65+U65+W65+Y65</f>
        <v>63</v>
      </c>
      <c r="K65" s="517"/>
      <c r="L65" s="239">
        <f t="shared" si="10"/>
        <v>55</v>
      </c>
      <c r="M65" s="242"/>
      <c r="N65" s="242"/>
      <c r="O65" s="242"/>
      <c r="P65" s="242"/>
      <c r="Q65" s="242">
        <v>63</v>
      </c>
      <c r="R65" s="242">
        <v>55</v>
      </c>
      <c r="S65" s="242"/>
      <c r="T65" s="242"/>
      <c r="U65" s="242"/>
      <c r="V65" s="242"/>
      <c r="W65" s="242"/>
      <c r="X65" s="242"/>
      <c r="Y65" s="242"/>
      <c r="Z65" s="242"/>
      <c r="AA65" s="242">
        <v>63</v>
      </c>
      <c r="AB65" s="242"/>
      <c r="AC65" s="242"/>
      <c r="AD65" s="242"/>
    </row>
    <row r="66" spans="1:30" s="15" customFormat="1" ht="25.5" customHeight="1">
      <c r="A66" s="525" t="s">
        <v>375</v>
      </c>
      <c r="B66" s="525"/>
      <c r="C66" s="516" t="s">
        <v>376</v>
      </c>
      <c r="D66" s="516"/>
      <c r="E66" s="516"/>
      <c r="F66" s="516"/>
      <c r="G66" s="516"/>
      <c r="H66" s="516"/>
      <c r="I66" s="203">
        <f t="shared" si="2"/>
        <v>57</v>
      </c>
      <c r="J66" s="517">
        <f>+M66+O66+Q66+S66+U66+W66+Y66</f>
        <v>132</v>
      </c>
      <c r="K66" s="517"/>
      <c r="L66" s="239">
        <f t="shared" si="10"/>
        <v>102</v>
      </c>
      <c r="M66" s="242"/>
      <c r="N66" s="242"/>
      <c r="O66" s="242"/>
      <c r="P66" s="242"/>
      <c r="Q66" s="242">
        <v>132</v>
      </c>
      <c r="R66" s="242">
        <v>102</v>
      </c>
      <c r="S66" s="242"/>
      <c r="T66" s="242"/>
      <c r="U66" s="242"/>
      <c r="V66" s="242"/>
      <c r="W66" s="242"/>
      <c r="X66" s="242"/>
      <c r="Y66" s="242"/>
      <c r="Z66" s="242"/>
      <c r="AA66" s="242">
        <v>132</v>
      </c>
      <c r="AB66" s="242"/>
      <c r="AC66" s="242"/>
      <c r="AD66" s="242"/>
    </row>
    <row r="67" spans="1:30" s="15" customFormat="1" ht="18" customHeight="1">
      <c r="A67" s="535" t="s">
        <v>377</v>
      </c>
      <c r="B67" s="535"/>
      <c r="C67" s="516" t="s">
        <v>378</v>
      </c>
      <c r="D67" s="516"/>
      <c r="E67" s="516"/>
      <c r="F67" s="516"/>
      <c r="G67" s="516"/>
      <c r="H67" s="516"/>
      <c r="I67" s="203">
        <f t="shared" si="2"/>
        <v>58</v>
      </c>
      <c r="J67" s="517">
        <f>+M67+O67+Q67+S67+U67+W67+Y67</f>
        <v>107</v>
      </c>
      <c r="K67" s="517"/>
      <c r="L67" s="239">
        <f t="shared" si="10"/>
        <v>90</v>
      </c>
      <c r="M67" s="242"/>
      <c r="N67" s="242"/>
      <c r="O67" s="242"/>
      <c r="P67" s="242"/>
      <c r="Q67" s="242">
        <v>107</v>
      </c>
      <c r="R67" s="242">
        <v>90</v>
      </c>
      <c r="S67" s="242"/>
      <c r="T67" s="242"/>
      <c r="U67" s="242"/>
      <c r="V67" s="242"/>
      <c r="W67" s="242"/>
      <c r="X67" s="242"/>
      <c r="Y67" s="242"/>
      <c r="Z67" s="242"/>
      <c r="AA67" s="242">
        <v>107</v>
      </c>
      <c r="AB67" s="242"/>
      <c r="AC67" s="242"/>
      <c r="AD67" s="242"/>
    </row>
    <row r="68" spans="1:30" s="15" customFormat="1" ht="25.5" customHeight="1">
      <c r="A68" s="525" t="s">
        <v>379</v>
      </c>
      <c r="B68" s="525"/>
      <c r="C68" s="521" t="s">
        <v>380</v>
      </c>
      <c r="D68" s="521"/>
      <c r="E68" s="521"/>
      <c r="F68" s="521"/>
      <c r="G68" s="521"/>
      <c r="H68" s="521"/>
      <c r="I68" s="203">
        <f t="shared" si="2"/>
        <v>59</v>
      </c>
      <c r="J68" s="517">
        <f>+M68+O68+Q68+S68+U68+W68+Y68</f>
        <v>161</v>
      </c>
      <c r="K68" s="517"/>
      <c r="L68" s="239">
        <f t="shared" si="10"/>
        <v>137</v>
      </c>
      <c r="M68" s="242"/>
      <c r="N68" s="242"/>
      <c r="O68" s="242"/>
      <c r="P68" s="242"/>
      <c r="Q68" s="242">
        <v>143</v>
      </c>
      <c r="R68" s="242">
        <v>125</v>
      </c>
      <c r="S68" s="242">
        <v>18</v>
      </c>
      <c r="T68" s="242">
        <v>12</v>
      </c>
      <c r="U68" s="242"/>
      <c r="V68" s="242"/>
      <c r="W68" s="242"/>
      <c r="X68" s="242"/>
      <c r="Y68" s="242"/>
      <c r="Z68" s="242"/>
      <c r="AA68" s="242">
        <v>161</v>
      </c>
      <c r="AB68" s="242"/>
      <c r="AC68" s="242"/>
      <c r="AD68" s="242"/>
    </row>
    <row r="69" spans="1:30" s="15" customFormat="1" ht="18" customHeight="1">
      <c r="A69" s="517" t="s">
        <v>381</v>
      </c>
      <c r="B69" s="517"/>
      <c r="C69" s="517"/>
      <c r="D69" s="517"/>
      <c r="E69" s="517"/>
      <c r="F69" s="517"/>
      <c r="G69" s="517"/>
      <c r="H69" s="517"/>
      <c r="I69" s="306">
        <f t="shared" si="2"/>
        <v>60</v>
      </c>
      <c r="J69" s="517">
        <f>SUBTOTAL(9,J70:K82)</f>
        <v>2334</v>
      </c>
      <c r="K69" s="517"/>
      <c r="L69" s="255">
        <f>SUBTOTAL(9,L70:L82)</f>
        <v>1489</v>
      </c>
      <c r="M69" s="255">
        <f t="shared" ref="M69:AD69" si="11">SUBTOTAL(9,M70:M82)</f>
        <v>115</v>
      </c>
      <c r="N69" s="255">
        <f t="shared" si="11"/>
        <v>58</v>
      </c>
      <c r="O69" s="255">
        <f t="shared" si="11"/>
        <v>106</v>
      </c>
      <c r="P69" s="255">
        <f t="shared" si="11"/>
        <v>39</v>
      </c>
      <c r="Q69" s="255">
        <f t="shared" si="11"/>
        <v>541</v>
      </c>
      <c r="R69" s="255">
        <f t="shared" si="11"/>
        <v>418</v>
      </c>
      <c r="S69" s="255">
        <f t="shared" si="11"/>
        <v>1572</v>
      </c>
      <c r="T69" s="255">
        <f t="shared" si="11"/>
        <v>974</v>
      </c>
      <c r="U69" s="255">
        <f t="shared" si="11"/>
        <v>0</v>
      </c>
      <c r="V69" s="255">
        <f t="shared" si="11"/>
        <v>0</v>
      </c>
      <c r="W69" s="255">
        <f t="shared" si="11"/>
        <v>0</v>
      </c>
      <c r="X69" s="255">
        <f t="shared" si="11"/>
        <v>0</v>
      </c>
      <c r="Y69" s="255">
        <f t="shared" si="11"/>
        <v>0</v>
      </c>
      <c r="Z69" s="255">
        <f t="shared" si="11"/>
        <v>0</v>
      </c>
      <c r="AA69" s="255">
        <f t="shared" si="11"/>
        <v>2334</v>
      </c>
      <c r="AB69" s="255">
        <f t="shared" si="11"/>
        <v>0</v>
      </c>
      <c r="AC69" s="255">
        <f t="shared" si="11"/>
        <v>0</v>
      </c>
      <c r="AD69" s="255">
        <f t="shared" si="11"/>
        <v>0</v>
      </c>
    </row>
    <row r="70" spans="1:30" s="15" customFormat="1" ht="18" customHeight="1">
      <c r="A70" s="516" t="s">
        <v>382</v>
      </c>
      <c r="B70" s="516"/>
      <c r="C70" s="516" t="s">
        <v>383</v>
      </c>
      <c r="D70" s="516"/>
      <c r="E70" s="516"/>
      <c r="F70" s="516"/>
      <c r="G70" s="516"/>
      <c r="H70" s="516"/>
      <c r="I70" s="203">
        <f t="shared" si="2"/>
        <v>61</v>
      </c>
      <c r="J70" s="517">
        <f t="shared" ref="J70:J82" si="12">+M70+O70+Q70+S70+U70+W70+Y70</f>
        <v>197</v>
      </c>
      <c r="K70" s="517"/>
      <c r="L70" s="239">
        <f t="shared" si="10"/>
        <v>127</v>
      </c>
      <c r="M70" s="203"/>
      <c r="N70" s="203"/>
      <c r="O70" s="203"/>
      <c r="P70" s="203"/>
      <c r="Q70" s="203">
        <v>85</v>
      </c>
      <c r="R70" s="203">
        <v>63</v>
      </c>
      <c r="S70" s="203">
        <v>112</v>
      </c>
      <c r="T70" s="203">
        <v>64</v>
      </c>
      <c r="U70" s="203"/>
      <c r="V70" s="203"/>
      <c r="W70" s="203"/>
      <c r="X70" s="203"/>
      <c r="Y70" s="203"/>
      <c r="Z70" s="203"/>
      <c r="AA70" s="203">
        <v>197</v>
      </c>
      <c r="AB70" s="203"/>
      <c r="AC70" s="203"/>
      <c r="AD70" s="203"/>
    </row>
    <row r="71" spans="1:30" s="15" customFormat="1" ht="27" customHeight="1">
      <c r="A71" s="524" t="s">
        <v>384</v>
      </c>
      <c r="B71" s="533"/>
      <c r="C71" s="539" t="s">
        <v>385</v>
      </c>
      <c r="D71" s="539"/>
      <c r="E71" s="539"/>
      <c r="F71" s="539"/>
      <c r="G71" s="539"/>
      <c r="H71" s="539"/>
      <c r="I71" s="203">
        <f t="shared" si="2"/>
        <v>62</v>
      </c>
      <c r="J71" s="517">
        <f t="shared" si="12"/>
        <v>56</v>
      </c>
      <c r="K71" s="517"/>
      <c r="L71" s="239">
        <f t="shared" si="10"/>
        <v>22</v>
      </c>
      <c r="M71" s="203">
        <v>20</v>
      </c>
      <c r="N71" s="203">
        <v>14</v>
      </c>
      <c r="O71" s="203">
        <v>36</v>
      </c>
      <c r="P71" s="203">
        <v>8</v>
      </c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>
        <v>56</v>
      </c>
      <c r="AB71" s="203"/>
      <c r="AC71" s="203"/>
      <c r="AD71" s="203"/>
    </row>
    <row r="72" spans="1:30" s="15" customFormat="1" ht="18" customHeight="1">
      <c r="A72" s="516" t="s">
        <v>386</v>
      </c>
      <c r="B72" s="516"/>
      <c r="C72" s="516" t="s">
        <v>387</v>
      </c>
      <c r="D72" s="516"/>
      <c r="E72" s="516"/>
      <c r="F72" s="516"/>
      <c r="G72" s="516"/>
      <c r="H72" s="516"/>
      <c r="I72" s="203">
        <f t="shared" si="2"/>
        <v>63</v>
      </c>
      <c r="J72" s="517">
        <f t="shared" si="12"/>
        <v>39</v>
      </c>
      <c r="K72" s="517"/>
      <c r="L72" s="239">
        <f t="shared" si="10"/>
        <v>21</v>
      </c>
      <c r="M72" s="203">
        <v>15</v>
      </c>
      <c r="N72" s="203">
        <v>10</v>
      </c>
      <c r="O72" s="203">
        <v>24</v>
      </c>
      <c r="P72" s="203">
        <v>11</v>
      </c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>
        <v>39</v>
      </c>
      <c r="AB72" s="203"/>
      <c r="AC72" s="203"/>
      <c r="AD72" s="203"/>
    </row>
    <row r="73" spans="1:30" s="15" customFormat="1" ht="24.75" customHeight="1">
      <c r="A73" s="516" t="s">
        <v>388</v>
      </c>
      <c r="B73" s="516"/>
      <c r="C73" s="516" t="s">
        <v>389</v>
      </c>
      <c r="D73" s="516"/>
      <c r="E73" s="516"/>
      <c r="F73" s="516"/>
      <c r="G73" s="516"/>
      <c r="H73" s="516"/>
      <c r="I73" s="203">
        <f t="shared" si="2"/>
        <v>64</v>
      </c>
      <c r="J73" s="517">
        <f t="shared" si="12"/>
        <v>42</v>
      </c>
      <c r="K73" s="517"/>
      <c r="L73" s="239">
        <f t="shared" si="10"/>
        <v>13</v>
      </c>
      <c r="M73" s="203"/>
      <c r="N73" s="203"/>
      <c r="O73" s="203"/>
      <c r="P73" s="203"/>
      <c r="Q73" s="203">
        <v>19</v>
      </c>
      <c r="R73" s="203">
        <v>9</v>
      </c>
      <c r="S73" s="203">
        <v>23</v>
      </c>
      <c r="T73" s="203">
        <v>4</v>
      </c>
      <c r="U73" s="203"/>
      <c r="V73" s="203"/>
      <c r="W73" s="203"/>
      <c r="X73" s="203"/>
      <c r="Y73" s="203"/>
      <c r="Z73" s="203"/>
      <c r="AA73" s="203">
        <v>42</v>
      </c>
      <c r="AB73" s="203"/>
      <c r="AC73" s="203"/>
      <c r="AD73" s="203"/>
    </row>
    <row r="74" spans="1:30" s="15" customFormat="1" ht="18" customHeight="1">
      <c r="A74" s="524" t="s">
        <v>390</v>
      </c>
      <c r="B74" s="533"/>
      <c r="C74" s="539" t="s">
        <v>391</v>
      </c>
      <c r="D74" s="539"/>
      <c r="E74" s="539"/>
      <c r="F74" s="539"/>
      <c r="G74" s="539"/>
      <c r="H74" s="539"/>
      <c r="I74" s="203">
        <f t="shared" si="2"/>
        <v>65</v>
      </c>
      <c r="J74" s="517">
        <f t="shared" si="12"/>
        <v>26</v>
      </c>
      <c r="K74" s="517"/>
      <c r="L74" s="239">
        <f t="shared" si="10"/>
        <v>12</v>
      </c>
      <c r="M74" s="237">
        <v>17</v>
      </c>
      <c r="N74" s="237">
        <v>10</v>
      </c>
      <c r="O74" s="237">
        <v>9</v>
      </c>
      <c r="P74" s="237">
        <v>2</v>
      </c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>
        <v>26</v>
      </c>
      <c r="AB74" s="237"/>
      <c r="AC74" s="237"/>
      <c r="AD74" s="237"/>
    </row>
    <row r="75" spans="1:30" s="15" customFormat="1" ht="18" customHeight="1">
      <c r="A75" s="550" t="s">
        <v>392</v>
      </c>
      <c r="B75" s="551"/>
      <c r="C75" s="516" t="s">
        <v>393</v>
      </c>
      <c r="D75" s="516"/>
      <c r="E75" s="516"/>
      <c r="F75" s="516"/>
      <c r="G75" s="516"/>
      <c r="H75" s="516"/>
      <c r="I75" s="203">
        <f t="shared" si="2"/>
        <v>66</v>
      </c>
      <c r="J75" s="517">
        <f t="shared" si="12"/>
        <v>62</v>
      </c>
      <c r="K75" s="517"/>
      <c r="L75" s="239">
        <f t="shared" si="10"/>
        <v>32</v>
      </c>
      <c r="M75" s="203">
        <v>25</v>
      </c>
      <c r="N75" s="203">
        <v>14</v>
      </c>
      <c r="O75" s="203">
        <v>37</v>
      </c>
      <c r="P75" s="203">
        <v>18</v>
      </c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>
        <v>62</v>
      </c>
      <c r="AB75" s="203"/>
      <c r="AC75" s="203"/>
      <c r="AD75" s="203"/>
    </row>
    <row r="76" spans="1:30" s="15" customFormat="1" ht="18" customHeight="1">
      <c r="A76" s="516" t="s">
        <v>394</v>
      </c>
      <c r="B76" s="516"/>
      <c r="C76" s="516" t="s">
        <v>395</v>
      </c>
      <c r="D76" s="516"/>
      <c r="E76" s="516"/>
      <c r="F76" s="516"/>
      <c r="G76" s="516"/>
      <c r="H76" s="516"/>
      <c r="I76" s="203">
        <f t="shared" ref="I76:I139" si="13">+I75+1</f>
        <v>67</v>
      </c>
      <c r="J76" s="517">
        <f t="shared" si="12"/>
        <v>74</v>
      </c>
      <c r="K76" s="517"/>
      <c r="L76" s="239">
        <f t="shared" si="10"/>
        <v>67</v>
      </c>
      <c r="M76" s="203"/>
      <c r="N76" s="203"/>
      <c r="O76" s="203"/>
      <c r="P76" s="203"/>
      <c r="Q76" s="203">
        <v>19</v>
      </c>
      <c r="R76" s="203">
        <v>18</v>
      </c>
      <c r="S76" s="203">
        <v>55</v>
      </c>
      <c r="T76" s="203">
        <v>49</v>
      </c>
      <c r="U76" s="203"/>
      <c r="V76" s="203"/>
      <c r="W76" s="203"/>
      <c r="X76" s="203"/>
      <c r="Y76" s="203"/>
      <c r="Z76" s="203"/>
      <c r="AA76" s="203">
        <v>74</v>
      </c>
      <c r="AB76" s="203"/>
      <c r="AC76" s="203"/>
      <c r="AD76" s="203"/>
    </row>
    <row r="77" spans="1:30" s="15" customFormat="1" ht="25.5" customHeight="1">
      <c r="A77" s="538" t="s">
        <v>396</v>
      </c>
      <c r="B77" s="538"/>
      <c r="C77" s="516" t="s">
        <v>397</v>
      </c>
      <c r="D77" s="516"/>
      <c r="E77" s="516"/>
      <c r="F77" s="516"/>
      <c r="G77" s="516"/>
      <c r="H77" s="516"/>
      <c r="I77" s="203">
        <f t="shared" si="13"/>
        <v>68</v>
      </c>
      <c r="J77" s="517">
        <f t="shared" si="12"/>
        <v>858</v>
      </c>
      <c r="K77" s="517"/>
      <c r="L77" s="239">
        <f t="shared" si="10"/>
        <v>766</v>
      </c>
      <c r="M77" s="203"/>
      <c r="N77" s="203"/>
      <c r="O77" s="203"/>
      <c r="P77" s="203"/>
      <c r="Q77" s="203">
        <v>290</v>
      </c>
      <c r="R77" s="203">
        <v>254</v>
      </c>
      <c r="S77" s="203">
        <v>568</v>
      </c>
      <c r="T77" s="203">
        <v>512</v>
      </c>
      <c r="U77" s="203"/>
      <c r="V77" s="203"/>
      <c r="W77" s="203"/>
      <c r="X77" s="203"/>
      <c r="Y77" s="203"/>
      <c r="Z77" s="203"/>
      <c r="AA77" s="203">
        <v>858</v>
      </c>
      <c r="AB77" s="203"/>
      <c r="AC77" s="203"/>
      <c r="AD77" s="203"/>
    </row>
    <row r="78" spans="1:30" s="15" customFormat="1" ht="41.25" customHeight="1">
      <c r="A78" s="516" t="s">
        <v>398</v>
      </c>
      <c r="B78" s="516"/>
      <c r="C78" s="516" t="s">
        <v>399</v>
      </c>
      <c r="D78" s="516"/>
      <c r="E78" s="516"/>
      <c r="F78" s="516"/>
      <c r="G78" s="516"/>
      <c r="H78" s="516"/>
      <c r="I78" s="203">
        <f t="shared" si="13"/>
        <v>69</v>
      </c>
      <c r="J78" s="517">
        <f t="shared" si="12"/>
        <v>638</v>
      </c>
      <c r="K78" s="517"/>
      <c r="L78" s="239">
        <f t="shared" si="10"/>
        <v>312</v>
      </c>
      <c r="M78" s="203"/>
      <c r="N78" s="203"/>
      <c r="O78" s="203"/>
      <c r="P78" s="203"/>
      <c r="Q78" s="203">
        <v>128</v>
      </c>
      <c r="R78" s="203">
        <v>74</v>
      </c>
      <c r="S78" s="203">
        <v>510</v>
      </c>
      <c r="T78" s="203">
        <v>238</v>
      </c>
      <c r="U78" s="203"/>
      <c r="V78" s="203"/>
      <c r="W78" s="203"/>
      <c r="X78" s="203"/>
      <c r="Y78" s="203"/>
      <c r="Z78" s="203"/>
      <c r="AA78" s="203">
        <v>638</v>
      </c>
      <c r="AB78" s="203"/>
      <c r="AC78" s="203"/>
      <c r="AD78" s="203"/>
    </row>
    <row r="79" spans="1:30" s="15" customFormat="1" ht="25.5" customHeight="1">
      <c r="A79" s="550" t="s">
        <v>400</v>
      </c>
      <c r="B79" s="551"/>
      <c r="C79" s="516" t="s">
        <v>401</v>
      </c>
      <c r="D79" s="516"/>
      <c r="E79" s="516"/>
      <c r="F79" s="516"/>
      <c r="G79" s="516"/>
      <c r="H79" s="516"/>
      <c r="I79" s="203">
        <f t="shared" si="13"/>
        <v>70</v>
      </c>
      <c r="J79" s="517">
        <f t="shared" si="12"/>
        <v>90</v>
      </c>
      <c r="K79" s="517"/>
      <c r="L79" s="239">
        <f t="shared" si="10"/>
        <v>11</v>
      </c>
      <c r="M79" s="203"/>
      <c r="N79" s="203"/>
      <c r="O79" s="203"/>
      <c r="P79" s="203"/>
      <c r="Q79" s="203"/>
      <c r="R79" s="203"/>
      <c r="S79" s="203">
        <v>90</v>
      </c>
      <c r="T79" s="203">
        <v>11</v>
      </c>
      <c r="U79" s="203"/>
      <c r="V79" s="203"/>
      <c r="W79" s="203"/>
      <c r="X79" s="203"/>
      <c r="Y79" s="203"/>
      <c r="Z79" s="203"/>
      <c r="AA79" s="203">
        <v>90</v>
      </c>
      <c r="AB79" s="203"/>
      <c r="AC79" s="203"/>
      <c r="AD79" s="203"/>
    </row>
    <row r="80" spans="1:30" s="15" customFormat="1" ht="25.5" customHeight="1">
      <c r="A80" s="550" t="s">
        <v>402</v>
      </c>
      <c r="B80" s="551"/>
      <c r="C80" s="516" t="s">
        <v>403</v>
      </c>
      <c r="D80" s="516"/>
      <c r="E80" s="516"/>
      <c r="F80" s="516"/>
      <c r="G80" s="516"/>
      <c r="H80" s="516"/>
      <c r="I80" s="203">
        <f t="shared" si="13"/>
        <v>71</v>
      </c>
      <c r="J80" s="517">
        <f t="shared" si="12"/>
        <v>191</v>
      </c>
      <c r="K80" s="517"/>
      <c r="L80" s="239">
        <f t="shared" si="10"/>
        <v>75</v>
      </c>
      <c r="M80" s="203"/>
      <c r="N80" s="203"/>
      <c r="O80" s="203"/>
      <c r="P80" s="203"/>
      <c r="Q80" s="203"/>
      <c r="R80" s="203"/>
      <c r="S80" s="203">
        <v>191</v>
      </c>
      <c r="T80" s="203">
        <v>75</v>
      </c>
      <c r="U80" s="203"/>
      <c r="V80" s="203"/>
      <c r="W80" s="203"/>
      <c r="X80" s="203"/>
      <c r="Y80" s="203"/>
      <c r="Z80" s="203"/>
      <c r="AA80" s="203">
        <v>191</v>
      </c>
      <c r="AB80" s="203"/>
      <c r="AC80" s="203"/>
      <c r="AD80" s="203"/>
    </row>
    <row r="81" spans="1:30" s="15" customFormat="1" ht="25.5" customHeight="1">
      <c r="A81" s="516" t="s">
        <v>404</v>
      </c>
      <c r="B81" s="516"/>
      <c r="C81" s="516" t="s">
        <v>405</v>
      </c>
      <c r="D81" s="516"/>
      <c r="E81" s="516"/>
      <c r="F81" s="516"/>
      <c r="G81" s="516"/>
      <c r="H81" s="516"/>
      <c r="I81" s="203">
        <f t="shared" si="13"/>
        <v>72</v>
      </c>
      <c r="J81" s="517">
        <f t="shared" si="12"/>
        <v>23</v>
      </c>
      <c r="K81" s="517"/>
      <c r="L81" s="239">
        <f t="shared" si="10"/>
        <v>21</v>
      </c>
      <c r="M81" s="203"/>
      <c r="N81" s="203"/>
      <c r="O81" s="203"/>
      <c r="P81" s="203"/>
      <c r="Q81" s="203"/>
      <c r="R81" s="203"/>
      <c r="S81" s="203">
        <v>23</v>
      </c>
      <c r="T81" s="203">
        <v>21</v>
      </c>
      <c r="U81" s="203"/>
      <c r="V81" s="203"/>
      <c r="W81" s="203"/>
      <c r="X81" s="203"/>
      <c r="Y81" s="203"/>
      <c r="Z81" s="203"/>
      <c r="AA81" s="203">
        <v>23</v>
      </c>
      <c r="AB81" s="203"/>
      <c r="AC81" s="203"/>
      <c r="AD81" s="203"/>
    </row>
    <row r="82" spans="1:30" s="15" customFormat="1" ht="18" customHeight="1">
      <c r="A82" s="521" t="s">
        <v>406</v>
      </c>
      <c r="B82" s="521"/>
      <c r="C82" s="516" t="s">
        <v>407</v>
      </c>
      <c r="D82" s="516"/>
      <c r="E82" s="516"/>
      <c r="F82" s="516"/>
      <c r="G82" s="516"/>
      <c r="H82" s="516"/>
      <c r="I82" s="203">
        <f t="shared" si="13"/>
        <v>73</v>
      </c>
      <c r="J82" s="517">
        <f t="shared" si="12"/>
        <v>38</v>
      </c>
      <c r="K82" s="517"/>
      <c r="L82" s="239">
        <f t="shared" si="10"/>
        <v>10</v>
      </c>
      <c r="M82" s="203">
        <v>38</v>
      </c>
      <c r="N82" s="203">
        <v>10</v>
      </c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>
        <v>38</v>
      </c>
      <c r="AB82" s="203"/>
      <c r="AC82" s="203"/>
      <c r="AD82" s="203"/>
    </row>
    <row r="83" spans="1:30" s="15" customFormat="1" ht="18" customHeight="1">
      <c r="A83" s="520" t="s">
        <v>408</v>
      </c>
      <c r="B83" s="520"/>
      <c r="C83" s="520"/>
      <c r="D83" s="520"/>
      <c r="E83" s="520"/>
      <c r="F83" s="520"/>
      <c r="G83" s="520"/>
      <c r="H83" s="520"/>
      <c r="I83" s="306">
        <f t="shared" si="13"/>
        <v>74</v>
      </c>
      <c r="J83" s="517">
        <f>SUBTOTAL(9,J84:K85)</f>
        <v>131</v>
      </c>
      <c r="K83" s="517"/>
      <c r="L83" s="255">
        <f>SUBTOTAL(9,L84:L85)</f>
        <v>52</v>
      </c>
      <c r="M83" s="255">
        <f t="shared" ref="M83:AD83" si="14">SUBTOTAL(9,M84:M85)</f>
        <v>0</v>
      </c>
      <c r="N83" s="255">
        <f t="shared" si="14"/>
        <v>0</v>
      </c>
      <c r="O83" s="255">
        <f t="shared" si="14"/>
        <v>0</v>
      </c>
      <c r="P83" s="255">
        <f t="shared" si="14"/>
        <v>0</v>
      </c>
      <c r="Q83" s="255">
        <f t="shared" si="14"/>
        <v>49</v>
      </c>
      <c r="R83" s="255">
        <f t="shared" si="14"/>
        <v>25</v>
      </c>
      <c r="S83" s="255">
        <f t="shared" si="14"/>
        <v>82</v>
      </c>
      <c r="T83" s="255">
        <f t="shared" si="14"/>
        <v>27</v>
      </c>
      <c r="U83" s="255">
        <f t="shared" si="14"/>
        <v>0</v>
      </c>
      <c r="V83" s="255">
        <f t="shared" si="14"/>
        <v>0</v>
      </c>
      <c r="W83" s="255">
        <f t="shared" si="14"/>
        <v>0</v>
      </c>
      <c r="X83" s="255">
        <f t="shared" si="14"/>
        <v>0</v>
      </c>
      <c r="Y83" s="255">
        <f t="shared" si="14"/>
        <v>0</v>
      </c>
      <c r="Z83" s="255">
        <f t="shared" si="14"/>
        <v>0</v>
      </c>
      <c r="AA83" s="255">
        <f t="shared" si="14"/>
        <v>131</v>
      </c>
      <c r="AB83" s="255">
        <f t="shared" si="14"/>
        <v>0</v>
      </c>
      <c r="AC83" s="255">
        <f t="shared" si="14"/>
        <v>0</v>
      </c>
      <c r="AD83" s="255">
        <f t="shared" si="14"/>
        <v>0</v>
      </c>
    </row>
    <row r="84" spans="1:30" s="15" customFormat="1" ht="26.25" customHeight="1">
      <c r="A84" s="516" t="s">
        <v>409</v>
      </c>
      <c r="B84" s="516"/>
      <c r="C84" s="516" t="s">
        <v>410</v>
      </c>
      <c r="D84" s="516"/>
      <c r="E84" s="516"/>
      <c r="F84" s="516"/>
      <c r="G84" s="516"/>
      <c r="H84" s="516"/>
      <c r="I84" s="203">
        <f t="shared" si="13"/>
        <v>75</v>
      </c>
      <c r="J84" s="517">
        <f>+M84+O84+Q84+S84+U84+W84+Y84</f>
        <v>112</v>
      </c>
      <c r="K84" s="517"/>
      <c r="L84" s="239">
        <f t="shared" si="10"/>
        <v>50</v>
      </c>
      <c r="M84" s="242"/>
      <c r="N84" s="242"/>
      <c r="O84" s="242"/>
      <c r="P84" s="242"/>
      <c r="Q84" s="242">
        <v>30</v>
      </c>
      <c r="R84" s="242">
        <v>23</v>
      </c>
      <c r="S84" s="242">
        <v>82</v>
      </c>
      <c r="T84" s="242">
        <v>27</v>
      </c>
      <c r="U84" s="242"/>
      <c r="V84" s="242"/>
      <c r="W84" s="242"/>
      <c r="X84" s="242"/>
      <c r="Y84" s="242"/>
      <c r="Z84" s="242"/>
      <c r="AA84" s="242">
        <v>112</v>
      </c>
      <c r="AB84" s="242"/>
      <c r="AC84" s="242"/>
      <c r="AD84" s="242"/>
    </row>
    <row r="85" spans="1:30" s="15" customFormat="1" ht="26.25" customHeight="1">
      <c r="A85" s="516" t="s">
        <v>411</v>
      </c>
      <c r="B85" s="516"/>
      <c r="C85" s="516" t="s">
        <v>412</v>
      </c>
      <c r="D85" s="516"/>
      <c r="E85" s="516"/>
      <c r="F85" s="516"/>
      <c r="G85" s="516"/>
      <c r="H85" s="516"/>
      <c r="I85" s="203">
        <f t="shared" si="13"/>
        <v>76</v>
      </c>
      <c r="J85" s="517">
        <f>+M85+O85+Q85+S85+U85+W85+Y85</f>
        <v>19</v>
      </c>
      <c r="K85" s="517"/>
      <c r="L85" s="239">
        <f t="shared" si="10"/>
        <v>2</v>
      </c>
      <c r="M85" s="201"/>
      <c r="N85" s="201"/>
      <c r="O85" s="201"/>
      <c r="P85" s="201"/>
      <c r="Q85" s="201">
        <v>19</v>
      </c>
      <c r="R85" s="201">
        <v>2</v>
      </c>
      <c r="S85" s="201"/>
      <c r="T85" s="201"/>
      <c r="U85" s="201"/>
      <c r="V85" s="201"/>
      <c r="W85" s="201"/>
      <c r="X85" s="201"/>
      <c r="Y85" s="201"/>
      <c r="Z85" s="201"/>
      <c r="AA85" s="201">
        <v>19</v>
      </c>
      <c r="AB85" s="201"/>
      <c r="AC85" s="201"/>
      <c r="AD85" s="201"/>
    </row>
    <row r="86" spans="1:30" s="15" customFormat="1" ht="27.75" customHeight="1">
      <c r="A86" s="520" t="s">
        <v>413</v>
      </c>
      <c r="B86" s="520"/>
      <c r="C86" s="520"/>
      <c r="D86" s="520"/>
      <c r="E86" s="520"/>
      <c r="F86" s="520"/>
      <c r="G86" s="520"/>
      <c r="H86" s="520"/>
      <c r="I86" s="306">
        <f t="shared" si="13"/>
        <v>77</v>
      </c>
      <c r="J86" s="517">
        <f>SUBTOTAL(9,J87:K92)</f>
        <v>927</v>
      </c>
      <c r="K86" s="517"/>
      <c r="L86" s="255">
        <f>SUBTOTAL(9,L87:L92)</f>
        <v>564</v>
      </c>
      <c r="M86" s="255">
        <f t="shared" ref="M86:AD86" si="15">SUBTOTAL(9,M87:M92)</f>
        <v>0</v>
      </c>
      <c r="N86" s="255">
        <f t="shared" si="15"/>
        <v>0</v>
      </c>
      <c r="O86" s="255">
        <f t="shared" si="15"/>
        <v>0</v>
      </c>
      <c r="P86" s="255">
        <f t="shared" si="15"/>
        <v>0</v>
      </c>
      <c r="Q86" s="255">
        <f t="shared" si="15"/>
        <v>556</v>
      </c>
      <c r="R86" s="255">
        <f t="shared" si="15"/>
        <v>336</v>
      </c>
      <c r="S86" s="255">
        <f t="shared" si="15"/>
        <v>371</v>
      </c>
      <c r="T86" s="255">
        <f t="shared" si="15"/>
        <v>228</v>
      </c>
      <c r="U86" s="255">
        <f t="shared" si="15"/>
        <v>0</v>
      </c>
      <c r="V86" s="255">
        <f t="shared" si="15"/>
        <v>0</v>
      </c>
      <c r="W86" s="255">
        <f t="shared" si="15"/>
        <v>0</v>
      </c>
      <c r="X86" s="255">
        <f t="shared" si="15"/>
        <v>0</v>
      </c>
      <c r="Y86" s="255">
        <f t="shared" si="15"/>
        <v>0</v>
      </c>
      <c r="Z86" s="255">
        <f t="shared" si="15"/>
        <v>0</v>
      </c>
      <c r="AA86" s="255">
        <f t="shared" si="15"/>
        <v>927</v>
      </c>
      <c r="AB86" s="255">
        <f t="shared" si="15"/>
        <v>0</v>
      </c>
      <c r="AC86" s="255">
        <f t="shared" si="15"/>
        <v>0</v>
      </c>
      <c r="AD86" s="255">
        <f t="shared" si="15"/>
        <v>0</v>
      </c>
    </row>
    <row r="87" spans="1:30" s="15" customFormat="1" ht="18" customHeight="1">
      <c r="A87" s="533" t="s">
        <v>414</v>
      </c>
      <c r="B87" s="533"/>
      <c r="C87" s="533" t="s">
        <v>415</v>
      </c>
      <c r="D87" s="533"/>
      <c r="E87" s="533"/>
      <c r="F87" s="533"/>
      <c r="G87" s="533"/>
      <c r="H87" s="533"/>
      <c r="I87" s="203">
        <f t="shared" si="13"/>
        <v>78</v>
      </c>
      <c r="J87" s="517">
        <f t="shared" ref="J87:J92" si="16">+M87+O87+Q87+S87+U87+W87+Y87</f>
        <v>199</v>
      </c>
      <c r="K87" s="517"/>
      <c r="L87" s="239">
        <f t="shared" si="10"/>
        <v>144</v>
      </c>
      <c r="M87" s="203"/>
      <c r="N87" s="203"/>
      <c r="O87" s="203"/>
      <c r="P87" s="203"/>
      <c r="Q87" s="203">
        <v>37</v>
      </c>
      <c r="R87" s="203">
        <v>25</v>
      </c>
      <c r="S87" s="203">
        <v>162</v>
      </c>
      <c r="T87" s="203">
        <v>119</v>
      </c>
      <c r="U87" s="203"/>
      <c r="V87" s="203"/>
      <c r="W87" s="203"/>
      <c r="X87" s="203"/>
      <c r="Y87" s="203"/>
      <c r="Z87" s="203"/>
      <c r="AA87" s="203">
        <v>199</v>
      </c>
      <c r="AB87" s="203"/>
      <c r="AC87" s="203"/>
      <c r="AD87" s="203"/>
    </row>
    <row r="88" spans="1:30" s="15" customFormat="1" ht="24.75" customHeight="1">
      <c r="A88" s="527" t="s">
        <v>416</v>
      </c>
      <c r="B88" s="527"/>
      <c r="C88" s="527" t="s">
        <v>417</v>
      </c>
      <c r="D88" s="527"/>
      <c r="E88" s="527"/>
      <c r="F88" s="527"/>
      <c r="G88" s="527"/>
      <c r="H88" s="527"/>
      <c r="I88" s="203">
        <f t="shared" si="13"/>
        <v>79</v>
      </c>
      <c r="J88" s="517">
        <f t="shared" si="16"/>
        <v>35</v>
      </c>
      <c r="K88" s="517"/>
      <c r="L88" s="239">
        <f t="shared" si="10"/>
        <v>19</v>
      </c>
      <c r="M88" s="203"/>
      <c r="N88" s="203"/>
      <c r="O88" s="203"/>
      <c r="P88" s="203"/>
      <c r="Q88" s="203">
        <v>35</v>
      </c>
      <c r="R88" s="203">
        <v>19</v>
      </c>
      <c r="S88" s="203"/>
      <c r="T88" s="203"/>
      <c r="U88" s="203"/>
      <c r="V88" s="203"/>
      <c r="W88" s="203"/>
      <c r="X88" s="203"/>
      <c r="Y88" s="203"/>
      <c r="Z88" s="203"/>
      <c r="AA88" s="203">
        <v>35</v>
      </c>
      <c r="AB88" s="203"/>
      <c r="AC88" s="203"/>
      <c r="AD88" s="203"/>
    </row>
    <row r="89" spans="1:30" s="15" customFormat="1" ht="18" customHeight="1">
      <c r="A89" s="527" t="s">
        <v>418</v>
      </c>
      <c r="B89" s="527"/>
      <c r="C89" s="527" t="s">
        <v>419</v>
      </c>
      <c r="D89" s="527"/>
      <c r="E89" s="527"/>
      <c r="F89" s="527"/>
      <c r="G89" s="527"/>
      <c r="H89" s="527"/>
      <c r="I89" s="203">
        <f t="shared" si="13"/>
        <v>80</v>
      </c>
      <c r="J89" s="517">
        <f t="shared" si="16"/>
        <v>313</v>
      </c>
      <c r="K89" s="517"/>
      <c r="L89" s="239">
        <f t="shared" si="10"/>
        <v>162</v>
      </c>
      <c r="M89" s="203"/>
      <c r="N89" s="203"/>
      <c r="O89" s="203"/>
      <c r="P89" s="203"/>
      <c r="Q89" s="203">
        <v>276</v>
      </c>
      <c r="R89" s="203">
        <v>147</v>
      </c>
      <c r="S89" s="203">
        <v>37</v>
      </c>
      <c r="T89" s="203">
        <v>15</v>
      </c>
      <c r="U89" s="203"/>
      <c r="V89" s="203"/>
      <c r="W89" s="203"/>
      <c r="X89" s="203"/>
      <c r="Y89" s="203"/>
      <c r="Z89" s="203"/>
      <c r="AA89" s="203">
        <v>313</v>
      </c>
      <c r="AB89" s="203"/>
      <c r="AC89" s="203"/>
      <c r="AD89" s="203"/>
    </row>
    <row r="90" spans="1:30" s="15" customFormat="1" ht="18" customHeight="1">
      <c r="A90" s="527" t="s">
        <v>416</v>
      </c>
      <c r="B90" s="527"/>
      <c r="C90" s="527" t="s">
        <v>420</v>
      </c>
      <c r="D90" s="527"/>
      <c r="E90" s="527"/>
      <c r="F90" s="527"/>
      <c r="G90" s="527"/>
      <c r="H90" s="527"/>
      <c r="I90" s="203">
        <f t="shared" si="13"/>
        <v>81</v>
      </c>
      <c r="J90" s="517">
        <f t="shared" si="16"/>
        <v>40</v>
      </c>
      <c r="K90" s="517"/>
      <c r="L90" s="239">
        <f t="shared" si="10"/>
        <v>25</v>
      </c>
      <c r="M90" s="203"/>
      <c r="N90" s="203"/>
      <c r="O90" s="203"/>
      <c r="P90" s="203"/>
      <c r="Q90" s="203">
        <v>40</v>
      </c>
      <c r="R90" s="203">
        <v>25</v>
      </c>
      <c r="S90" s="203"/>
      <c r="T90" s="203"/>
      <c r="U90" s="203"/>
      <c r="V90" s="203"/>
      <c r="W90" s="203"/>
      <c r="X90" s="203"/>
      <c r="Y90" s="203"/>
      <c r="Z90" s="203"/>
      <c r="AA90" s="203">
        <v>40</v>
      </c>
      <c r="AB90" s="203"/>
      <c r="AC90" s="203"/>
      <c r="AD90" s="203"/>
    </row>
    <row r="91" spans="1:30" s="15" customFormat="1" ht="26.25" customHeight="1">
      <c r="A91" s="527" t="s">
        <v>421</v>
      </c>
      <c r="B91" s="527"/>
      <c r="C91" s="527" t="s">
        <v>422</v>
      </c>
      <c r="D91" s="527"/>
      <c r="E91" s="527"/>
      <c r="F91" s="527"/>
      <c r="G91" s="527"/>
      <c r="H91" s="527"/>
      <c r="I91" s="203">
        <f t="shared" si="13"/>
        <v>82</v>
      </c>
      <c r="J91" s="517">
        <f t="shared" si="16"/>
        <v>60</v>
      </c>
      <c r="K91" s="517"/>
      <c r="L91" s="239">
        <f t="shared" si="10"/>
        <v>41</v>
      </c>
      <c r="M91" s="203"/>
      <c r="N91" s="203"/>
      <c r="O91" s="203"/>
      <c r="P91" s="203"/>
      <c r="Q91" s="203">
        <v>60</v>
      </c>
      <c r="R91" s="203">
        <v>41</v>
      </c>
      <c r="S91" s="203"/>
      <c r="T91" s="203"/>
      <c r="U91" s="203"/>
      <c r="V91" s="203"/>
      <c r="W91" s="203"/>
      <c r="X91" s="203"/>
      <c r="Y91" s="203"/>
      <c r="Z91" s="203"/>
      <c r="AA91" s="203">
        <v>60</v>
      </c>
      <c r="AB91" s="203"/>
      <c r="AC91" s="203"/>
      <c r="AD91" s="203"/>
    </row>
    <row r="92" spans="1:30" s="15" customFormat="1" ht="42" customHeight="1">
      <c r="A92" s="527" t="s">
        <v>423</v>
      </c>
      <c r="B92" s="527"/>
      <c r="C92" s="527" t="s">
        <v>424</v>
      </c>
      <c r="D92" s="527"/>
      <c r="E92" s="527"/>
      <c r="F92" s="527"/>
      <c r="G92" s="527"/>
      <c r="H92" s="527"/>
      <c r="I92" s="203">
        <f t="shared" si="13"/>
        <v>83</v>
      </c>
      <c r="J92" s="517">
        <f t="shared" si="16"/>
        <v>280</v>
      </c>
      <c r="K92" s="517"/>
      <c r="L92" s="239">
        <f t="shared" si="10"/>
        <v>173</v>
      </c>
      <c r="M92" s="203"/>
      <c r="N92" s="203"/>
      <c r="O92" s="203"/>
      <c r="P92" s="203"/>
      <c r="Q92" s="203">
        <v>108</v>
      </c>
      <c r="R92" s="203">
        <v>79</v>
      </c>
      <c r="S92" s="203">
        <v>172</v>
      </c>
      <c r="T92" s="203">
        <v>94</v>
      </c>
      <c r="U92" s="203"/>
      <c r="V92" s="203"/>
      <c r="W92" s="203"/>
      <c r="X92" s="203"/>
      <c r="Y92" s="203"/>
      <c r="Z92" s="203"/>
      <c r="AA92" s="203">
        <v>280</v>
      </c>
      <c r="AB92" s="203"/>
      <c r="AC92" s="203"/>
      <c r="AD92" s="203"/>
    </row>
    <row r="93" spans="1:30" s="15" customFormat="1" ht="18" customHeight="1">
      <c r="A93" s="520" t="s">
        <v>425</v>
      </c>
      <c r="B93" s="520"/>
      <c r="C93" s="520"/>
      <c r="D93" s="520"/>
      <c r="E93" s="520"/>
      <c r="F93" s="520"/>
      <c r="G93" s="520"/>
      <c r="H93" s="520"/>
      <c r="I93" s="306">
        <f t="shared" si="13"/>
        <v>84</v>
      </c>
      <c r="J93" s="517">
        <f>SUBTOTAL(9,J94:K118)</f>
        <v>8354</v>
      </c>
      <c r="K93" s="517"/>
      <c r="L93" s="255">
        <f>SUBTOTAL(9,L94:L118)</f>
        <v>1484</v>
      </c>
      <c r="M93" s="255">
        <f t="shared" ref="M93:AD93" si="17">SUBTOTAL(9,M94:M118)</f>
        <v>758</v>
      </c>
      <c r="N93" s="255">
        <f t="shared" si="17"/>
        <v>131</v>
      </c>
      <c r="O93" s="255">
        <f t="shared" si="17"/>
        <v>59</v>
      </c>
      <c r="P93" s="255">
        <f t="shared" si="17"/>
        <v>23</v>
      </c>
      <c r="Q93" s="255">
        <f t="shared" si="17"/>
        <v>1913</v>
      </c>
      <c r="R93" s="255">
        <f t="shared" si="17"/>
        <v>518</v>
      </c>
      <c r="S93" s="255">
        <f t="shared" si="17"/>
        <v>5524</v>
      </c>
      <c r="T93" s="255">
        <f t="shared" si="17"/>
        <v>810</v>
      </c>
      <c r="U93" s="255">
        <f t="shared" si="17"/>
        <v>41</v>
      </c>
      <c r="V93" s="255">
        <f t="shared" si="17"/>
        <v>0</v>
      </c>
      <c r="W93" s="255">
        <f t="shared" si="17"/>
        <v>59</v>
      </c>
      <c r="X93" s="255">
        <f t="shared" si="17"/>
        <v>2</v>
      </c>
      <c r="Y93" s="255">
        <f t="shared" si="17"/>
        <v>0</v>
      </c>
      <c r="Z93" s="255">
        <f t="shared" si="17"/>
        <v>0</v>
      </c>
      <c r="AA93" s="255">
        <f t="shared" si="17"/>
        <v>8254</v>
      </c>
      <c r="AB93" s="255">
        <f t="shared" si="17"/>
        <v>0</v>
      </c>
      <c r="AC93" s="255">
        <f t="shared" si="17"/>
        <v>0</v>
      </c>
      <c r="AD93" s="255">
        <f t="shared" si="17"/>
        <v>100</v>
      </c>
    </row>
    <row r="94" spans="1:30" s="15" customFormat="1" ht="25.5" customHeight="1">
      <c r="A94" s="466" t="s">
        <v>426</v>
      </c>
      <c r="B94" s="466"/>
      <c r="C94" s="516" t="s">
        <v>427</v>
      </c>
      <c r="D94" s="516"/>
      <c r="E94" s="516"/>
      <c r="F94" s="516"/>
      <c r="G94" s="516"/>
      <c r="H94" s="516"/>
      <c r="I94" s="203">
        <f t="shared" si="13"/>
        <v>85</v>
      </c>
      <c r="J94" s="517">
        <f t="shared" ref="J94:J118" si="18">+M94+O94+Q94+S94+U94+W94+Y94</f>
        <v>61</v>
      </c>
      <c r="K94" s="517"/>
      <c r="L94" s="239">
        <f t="shared" si="10"/>
        <v>4</v>
      </c>
      <c r="M94" s="203">
        <v>0</v>
      </c>
      <c r="N94" s="203">
        <v>0</v>
      </c>
      <c r="O94" s="203">
        <v>0</v>
      </c>
      <c r="P94" s="203">
        <v>0</v>
      </c>
      <c r="Q94" s="203">
        <v>1</v>
      </c>
      <c r="R94" s="203">
        <v>0</v>
      </c>
      <c r="S94" s="203">
        <v>60</v>
      </c>
      <c r="T94" s="203">
        <v>4</v>
      </c>
      <c r="U94" s="203"/>
      <c r="V94" s="203"/>
      <c r="W94" s="203"/>
      <c r="X94" s="203"/>
      <c r="Y94" s="203"/>
      <c r="Z94" s="203"/>
      <c r="AA94" s="203">
        <v>61</v>
      </c>
      <c r="AB94" s="203"/>
      <c r="AC94" s="203"/>
      <c r="AD94" s="203"/>
    </row>
    <row r="95" spans="1:30" s="15" customFormat="1" ht="18" customHeight="1">
      <c r="A95" s="549" t="s">
        <v>428</v>
      </c>
      <c r="B95" s="549"/>
      <c r="C95" s="516" t="s">
        <v>429</v>
      </c>
      <c r="D95" s="516"/>
      <c r="E95" s="516"/>
      <c r="F95" s="516"/>
      <c r="G95" s="516"/>
      <c r="H95" s="516"/>
      <c r="I95" s="203">
        <f t="shared" si="13"/>
        <v>86</v>
      </c>
      <c r="J95" s="517">
        <f t="shared" si="18"/>
        <v>85</v>
      </c>
      <c r="K95" s="517"/>
      <c r="L95" s="239">
        <f t="shared" si="10"/>
        <v>21</v>
      </c>
      <c r="M95" s="203"/>
      <c r="N95" s="203"/>
      <c r="O95" s="203"/>
      <c r="P95" s="203"/>
      <c r="Q95" s="203">
        <v>50</v>
      </c>
      <c r="R95" s="203">
        <v>21</v>
      </c>
      <c r="S95" s="203">
        <v>35</v>
      </c>
      <c r="T95" s="203">
        <v>0</v>
      </c>
      <c r="U95" s="203"/>
      <c r="V95" s="203"/>
      <c r="W95" s="203"/>
      <c r="X95" s="203"/>
      <c r="Y95" s="203"/>
      <c r="Z95" s="203"/>
      <c r="AA95" s="203">
        <v>85</v>
      </c>
      <c r="AB95" s="203"/>
      <c r="AC95" s="203"/>
      <c r="AD95" s="203"/>
    </row>
    <row r="96" spans="1:30" s="15" customFormat="1" ht="24.75" customHeight="1">
      <c r="A96" s="547" t="s">
        <v>430</v>
      </c>
      <c r="B96" s="547"/>
      <c r="C96" s="516" t="s">
        <v>431</v>
      </c>
      <c r="D96" s="516"/>
      <c r="E96" s="516"/>
      <c r="F96" s="516"/>
      <c r="G96" s="516"/>
      <c r="H96" s="516"/>
      <c r="I96" s="203">
        <f t="shared" si="13"/>
        <v>87</v>
      </c>
      <c r="J96" s="517">
        <f t="shared" si="18"/>
        <v>9</v>
      </c>
      <c r="K96" s="517"/>
      <c r="L96" s="239">
        <f t="shared" si="10"/>
        <v>0</v>
      </c>
      <c r="M96" s="203">
        <v>9</v>
      </c>
      <c r="N96" s="203">
        <v>0</v>
      </c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>
        <v>9</v>
      </c>
      <c r="AB96" s="203"/>
      <c r="AC96" s="203"/>
      <c r="AD96" s="203"/>
    </row>
    <row r="97" spans="1:30" s="15" customFormat="1" ht="18" customHeight="1">
      <c r="A97" s="466" t="s">
        <v>432</v>
      </c>
      <c r="B97" s="466"/>
      <c r="C97" s="516" t="s">
        <v>433</v>
      </c>
      <c r="D97" s="516"/>
      <c r="E97" s="516"/>
      <c r="F97" s="516"/>
      <c r="G97" s="516"/>
      <c r="H97" s="516"/>
      <c r="I97" s="203">
        <f t="shared" si="13"/>
        <v>88</v>
      </c>
      <c r="J97" s="517">
        <f t="shared" si="18"/>
        <v>92</v>
      </c>
      <c r="K97" s="517"/>
      <c r="L97" s="239">
        <f t="shared" si="10"/>
        <v>21</v>
      </c>
      <c r="M97" s="203">
        <v>80</v>
      </c>
      <c r="N97" s="203">
        <v>14</v>
      </c>
      <c r="O97" s="203">
        <v>12</v>
      </c>
      <c r="P97" s="203">
        <v>7</v>
      </c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>
        <v>92</v>
      </c>
      <c r="AB97" s="203"/>
      <c r="AC97" s="203"/>
      <c r="AD97" s="203"/>
    </row>
    <row r="98" spans="1:30" s="15" customFormat="1" ht="25.5" customHeight="1">
      <c r="A98" s="548" t="s">
        <v>434</v>
      </c>
      <c r="B98" s="548"/>
      <c r="C98" s="516" t="s">
        <v>435</v>
      </c>
      <c r="D98" s="516"/>
      <c r="E98" s="516"/>
      <c r="F98" s="516"/>
      <c r="G98" s="516"/>
      <c r="H98" s="516"/>
      <c r="I98" s="203">
        <f t="shared" si="13"/>
        <v>89</v>
      </c>
      <c r="J98" s="517">
        <f t="shared" si="18"/>
        <v>1764</v>
      </c>
      <c r="K98" s="517"/>
      <c r="L98" s="239">
        <f t="shared" si="10"/>
        <v>740</v>
      </c>
      <c r="M98" s="203"/>
      <c r="N98" s="203"/>
      <c r="O98" s="203"/>
      <c r="P98" s="203"/>
      <c r="Q98" s="203">
        <v>470</v>
      </c>
      <c r="R98" s="203">
        <v>225</v>
      </c>
      <c r="S98" s="203">
        <v>1294</v>
      </c>
      <c r="T98" s="203">
        <v>515</v>
      </c>
      <c r="U98" s="203"/>
      <c r="V98" s="203"/>
      <c r="W98" s="203"/>
      <c r="X98" s="203"/>
      <c r="Y98" s="203"/>
      <c r="Z98" s="203"/>
      <c r="AA98" s="203">
        <v>1764</v>
      </c>
      <c r="AB98" s="203"/>
      <c r="AC98" s="203"/>
      <c r="AD98" s="203"/>
    </row>
    <row r="99" spans="1:30" s="15" customFormat="1" ht="18" customHeight="1">
      <c r="A99" s="466" t="s">
        <v>436</v>
      </c>
      <c r="B99" s="466"/>
      <c r="C99" s="516" t="s">
        <v>437</v>
      </c>
      <c r="D99" s="516"/>
      <c r="E99" s="516"/>
      <c r="F99" s="516"/>
      <c r="G99" s="516"/>
      <c r="H99" s="516"/>
      <c r="I99" s="203">
        <f t="shared" si="13"/>
        <v>90</v>
      </c>
      <c r="J99" s="517">
        <f t="shared" si="18"/>
        <v>16</v>
      </c>
      <c r="K99" s="517"/>
      <c r="L99" s="239">
        <f t="shared" si="10"/>
        <v>4</v>
      </c>
      <c r="M99" s="203"/>
      <c r="N99" s="203"/>
      <c r="O99" s="203">
        <v>16</v>
      </c>
      <c r="P99" s="203">
        <v>4</v>
      </c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>
        <v>16</v>
      </c>
      <c r="AB99" s="203"/>
      <c r="AC99" s="203"/>
      <c r="AD99" s="203"/>
    </row>
    <row r="100" spans="1:30" s="15" customFormat="1" ht="40.5" customHeight="1">
      <c r="A100" s="466" t="s">
        <v>438</v>
      </c>
      <c r="B100" s="466"/>
      <c r="C100" s="516" t="s">
        <v>439</v>
      </c>
      <c r="D100" s="516"/>
      <c r="E100" s="516"/>
      <c r="F100" s="516"/>
      <c r="G100" s="516"/>
      <c r="H100" s="516"/>
      <c r="I100" s="203">
        <f t="shared" si="13"/>
        <v>91</v>
      </c>
      <c r="J100" s="517">
        <f t="shared" si="18"/>
        <v>42</v>
      </c>
      <c r="K100" s="517"/>
      <c r="L100" s="239">
        <f t="shared" si="10"/>
        <v>15</v>
      </c>
      <c r="M100" s="203">
        <v>42</v>
      </c>
      <c r="N100" s="203">
        <v>15</v>
      </c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>
        <v>42</v>
      </c>
      <c r="AB100" s="203"/>
      <c r="AC100" s="203"/>
      <c r="AD100" s="203"/>
    </row>
    <row r="101" spans="1:30" s="15" customFormat="1" ht="27.75" customHeight="1">
      <c r="A101" s="466" t="s">
        <v>440</v>
      </c>
      <c r="B101" s="466"/>
      <c r="C101" s="516" t="s">
        <v>441</v>
      </c>
      <c r="D101" s="516"/>
      <c r="E101" s="516"/>
      <c r="F101" s="516"/>
      <c r="G101" s="516"/>
      <c r="H101" s="516"/>
      <c r="I101" s="203">
        <f t="shared" si="13"/>
        <v>92</v>
      </c>
      <c r="J101" s="517">
        <f t="shared" si="18"/>
        <v>19</v>
      </c>
      <c r="K101" s="517"/>
      <c r="L101" s="239">
        <f t="shared" si="10"/>
        <v>0</v>
      </c>
      <c r="M101" s="203"/>
      <c r="N101" s="203"/>
      <c r="O101" s="203"/>
      <c r="P101" s="203"/>
      <c r="Q101" s="203">
        <v>19</v>
      </c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>
        <v>19</v>
      </c>
      <c r="AB101" s="203"/>
      <c r="AC101" s="203"/>
      <c r="AD101" s="203"/>
    </row>
    <row r="102" spans="1:30" s="15" customFormat="1" ht="18" customHeight="1">
      <c r="A102" s="549" t="s">
        <v>428</v>
      </c>
      <c r="B102" s="549"/>
      <c r="C102" s="516" t="s">
        <v>442</v>
      </c>
      <c r="D102" s="516"/>
      <c r="E102" s="516"/>
      <c r="F102" s="516"/>
      <c r="G102" s="516"/>
      <c r="H102" s="516"/>
      <c r="I102" s="203">
        <f t="shared" si="13"/>
        <v>93</v>
      </c>
      <c r="J102" s="517">
        <f t="shared" si="18"/>
        <v>535</v>
      </c>
      <c r="K102" s="517"/>
      <c r="L102" s="239">
        <f t="shared" si="10"/>
        <v>26</v>
      </c>
      <c r="M102" s="203"/>
      <c r="N102" s="203"/>
      <c r="O102" s="203"/>
      <c r="P102" s="203"/>
      <c r="Q102" s="203">
        <v>82</v>
      </c>
      <c r="R102" s="203">
        <v>15</v>
      </c>
      <c r="S102" s="203">
        <v>453</v>
      </c>
      <c r="T102" s="203">
        <v>11</v>
      </c>
      <c r="U102" s="203"/>
      <c r="V102" s="203"/>
      <c r="W102" s="203"/>
      <c r="X102" s="203"/>
      <c r="Y102" s="203"/>
      <c r="Z102" s="203"/>
      <c r="AA102" s="203">
        <v>535</v>
      </c>
      <c r="AB102" s="203"/>
      <c r="AC102" s="203"/>
      <c r="AD102" s="203"/>
    </row>
    <row r="103" spans="1:30" s="15" customFormat="1" ht="18" customHeight="1">
      <c r="A103" s="518" t="s">
        <v>443</v>
      </c>
      <c r="B103" s="518"/>
      <c r="C103" s="516" t="s">
        <v>444</v>
      </c>
      <c r="D103" s="516"/>
      <c r="E103" s="516"/>
      <c r="F103" s="516"/>
      <c r="G103" s="516"/>
      <c r="H103" s="516"/>
      <c r="I103" s="203">
        <f t="shared" si="13"/>
        <v>94</v>
      </c>
      <c r="J103" s="517">
        <f t="shared" si="18"/>
        <v>549</v>
      </c>
      <c r="K103" s="517"/>
      <c r="L103" s="239">
        <f t="shared" si="10"/>
        <v>90</v>
      </c>
      <c r="M103" s="242"/>
      <c r="N103" s="242"/>
      <c r="O103" s="242"/>
      <c r="P103" s="242"/>
      <c r="Q103" s="242">
        <v>138</v>
      </c>
      <c r="R103" s="242">
        <v>36</v>
      </c>
      <c r="S103" s="242">
        <v>411</v>
      </c>
      <c r="T103" s="242">
        <v>54</v>
      </c>
      <c r="U103" s="242"/>
      <c r="V103" s="242"/>
      <c r="W103" s="242"/>
      <c r="X103" s="242"/>
      <c r="Y103" s="242"/>
      <c r="Z103" s="242"/>
      <c r="AA103" s="242">
        <v>549</v>
      </c>
      <c r="AB103" s="242"/>
      <c r="AC103" s="242"/>
      <c r="AD103" s="242"/>
    </row>
    <row r="104" spans="1:30" s="15" customFormat="1" ht="18" customHeight="1">
      <c r="A104" s="549" t="s">
        <v>445</v>
      </c>
      <c r="B104" s="549"/>
      <c r="C104" s="516" t="s">
        <v>446</v>
      </c>
      <c r="D104" s="516"/>
      <c r="E104" s="516"/>
      <c r="F104" s="516"/>
      <c r="G104" s="516"/>
      <c r="H104" s="516"/>
      <c r="I104" s="203">
        <f t="shared" si="13"/>
        <v>95</v>
      </c>
      <c r="J104" s="517">
        <f t="shared" si="18"/>
        <v>1255</v>
      </c>
      <c r="K104" s="517"/>
      <c r="L104" s="239">
        <f t="shared" si="10"/>
        <v>56</v>
      </c>
      <c r="M104" s="203"/>
      <c r="N104" s="203"/>
      <c r="O104" s="203"/>
      <c r="P104" s="203"/>
      <c r="Q104" s="203">
        <v>257</v>
      </c>
      <c r="R104" s="203">
        <v>34</v>
      </c>
      <c r="S104" s="203">
        <v>977</v>
      </c>
      <c r="T104" s="203">
        <v>22</v>
      </c>
      <c r="U104" s="203">
        <v>12</v>
      </c>
      <c r="V104" s="203">
        <v>0</v>
      </c>
      <c r="W104" s="203">
        <v>9</v>
      </c>
      <c r="X104" s="203">
        <v>0</v>
      </c>
      <c r="Y104" s="203"/>
      <c r="Z104" s="203"/>
      <c r="AA104" s="203">
        <v>1234</v>
      </c>
      <c r="AB104" s="203"/>
      <c r="AC104" s="203"/>
      <c r="AD104" s="203">
        <v>21</v>
      </c>
    </row>
    <row r="105" spans="1:30" s="15" customFormat="1" ht="18" customHeight="1">
      <c r="A105" s="549" t="s">
        <v>447</v>
      </c>
      <c r="B105" s="549"/>
      <c r="C105" s="516" t="s">
        <v>448</v>
      </c>
      <c r="D105" s="516"/>
      <c r="E105" s="516"/>
      <c r="F105" s="516"/>
      <c r="G105" s="516"/>
      <c r="H105" s="516"/>
      <c r="I105" s="203">
        <f t="shared" si="13"/>
        <v>96</v>
      </c>
      <c r="J105" s="517">
        <f t="shared" si="18"/>
        <v>1999</v>
      </c>
      <c r="K105" s="517"/>
      <c r="L105" s="239">
        <f t="shared" si="10"/>
        <v>216</v>
      </c>
      <c r="M105" s="203"/>
      <c r="N105" s="203"/>
      <c r="O105" s="203"/>
      <c r="P105" s="203"/>
      <c r="Q105" s="203">
        <v>367</v>
      </c>
      <c r="R105" s="203">
        <v>59</v>
      </c>
      <c r="S105" s="203">
        <v>1580</v>
      </c>
      <c r="T105" s="203">
        <v>155</v>
      </c>
      <c r="U105" s="203">
        <v>13</v>
      </c>
      <c r="V105" s="203">
        <v>0</v>
      </c>
      <c r="W105" s="203">
        <v>39</v>
      </c>
      <c r="X105" s="203">
        <v>2</v>
      </c>
      <c r="Y105" s="203"/>
      <c r="Z105" s="203"/>
      <c r="AA105" s="203">
        <v>1947</v>
      </c>
      <c r="AB105" s="203"/>
      <c r="AC105" s="203"/>
      <c r="AD105" s="203">
        <v>52</v>
      </c>
    </row>
    <row r="106" spans="1:30" s="15" customFormat="1" ht="27.75" customHeight="1">
      <c r="A106" s="466" t="s">
        <v>449</v>
      </c>
      <c r="B106" s="466"/>
      <c r="C106" s="516" t="s">
        <v>450</v>
      </c>
      <c r="D106" s="516"/>
      <c r="E106" s="516"/>
      <c r="F106" s="516"/>
      <c r="G106" s="516"/>
      <c r="H106" s="516"/>
      <c r="I106" s="203">
        <f t="shared" si="13"/>
        <v>97</v>
      </c>
      <c r="J106" s="517">
        <f t="shared" si="18"/>
        <v>13</v>
      </c>
      <c r="K106" s="517"/>
      <c r="L106" s="239">
        <f t="shared" si="10"/>
        <v>2</v>
      </c>
      <c r="M106" s="203">
        <v>13</v>
      </c>
      <c r="N106" s="203">
        <v>2</v>
      </c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>
        <v>13</v>
      </c>
      <c r="AB106" s="203"/>
      <c r="AC106" s="203"/>
      <c r="AD106" s="203"/>
    </row>
    <row r="107" spans="1:30" s="15" customFormat="1" ht="18" customHeight="1">
      <c r="A107" s="466" t="s">
        <v>451</v>
      </c>
      <c r="B107" s="466"/>
      <c r="C107" s="516" t="s">
        <v>452</v>
      </c>
      <c r="D107" s="516"/>
      <c r="E107" s="516"/>
      <c r="F107" s="516"/>
      <c r="G107" s="516"/>
      <c r="H107" s="516"/>
      <c r="I107" s="203">
        <f t="shared" si="13"/>
        <v>98</v>
      </c>
      <c r="J107" s="517">
        <f t="shared" si="18"/>
        <v>474</v>
      </c>
      <c r="K107" s="517"/>
      <c r="L107" s="239">
        <f t="shared" si="10"/>
        <v>96</v>
      </c>
      <c r="M107" s="203"/>
      <c r="N107" s="203"/>
      <c r="O107" s="203"/>
      <c r="P107" s="203"/>
      <c r="Q107" s="203">
        <v>132</v>
      </c>
      <c r="R107" s="203">
        <v>54</v>
      </c>
      <c r="S107" s="203">
        <v>326</v>
      </c>
      <c r="T107" s="203">
        <v>42</v>
      </c>
      <c r="U107" s="203">
        <v>16</v>
      </c>
      <c r="V107" s="203">
        <v>0</v>
      </c>
      <c r="W107" s="203"/>
      <c r="X107" s="203"/>
      <c r="Y107" s="203"/>
      <c r="Z107" s="203"/>
      <c r="AA107" s="203">
        <v>458</v>
      </c>
      <c r="AB107" s="203"/>
      <c r="AC107" s="203"/>
      <c r="AD107" s="203">
        <v>16</v>
      </c>
    </row>
    <row r="108" spans="1:30" s="15" customFormat="1" ht="23.25" customHeight="1">
      <c r="A108" s="466" t="s">
        <v>453</v>
      </c>
      <c r="B108" s="466"/>
      <c r="C108" s="516" t="s">
        <v>454</v>
      </c>
      <c r="D108" s="516"/>
      <c r="E108" s="516"/>
      <c r="F108" s="516"/>
      <c r="G108" s="516"/>
      <c r="H108" s="516"/>
      <c r="I108" s="203">
        <f t="shared" si="13"/>
        <v>99</v>
      </c>
      <c r="J108" s="517">
        <f t="shared" si="18"/>
        <v>48</v>
      </c>
      <c r="K108" s="517"/>
      <c r="L108" s="239">
        <f t="shared" si="10"/>
        <v>16</v>
      </c>
      <c r="M108" s="203">
        <v>48</v>
      </c>
      <c r="N108" s="203">
        <v>16</v>
      </c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>
        <v>48</v>
      </c>
      <c r="AB108" s="203"/>
      <c r="AC108" s="203"/>
      <c r="AD108" s="203"/>
    </row>
    <row r="109" spans="1:30" s="15" customFormat="1" ht="27.75" customHeight="1">
      <c r="A109" s="466" t="s">
        <v>455</v>
      </c>
      <c r="B109" s="466"/>
      <c r="C109" s="516" t="s">
        <v>456</v>
      </c>
      <c r="D109" s="516"/>
      <c r="E109" s="516"/>
      <c r="F109" s="516"/>
      <c r="G109" s="516"/>
      <c r="H109" s="516"/>
      <c r="I109" s="203">
        <f t="shared" si="13"/>
        <v>100</v>
      </c>
      <c r="J109" s="517">
        <f t="shared" si="18"/>
        <v>133</v>
      </c>
      <c r="K109" s="517"/>
      <c r="L109" s="239">
        <f t="shared" si="10"/>
        <v>7</v>
      </c>
      <c r="M109" s="203"/>
      <c r="N109" s="203"/>
      <c r="O109" s="203"/>
      <c r="P109" s="203"/>
      <c r="Q109" s="203">
        <v>57</v>
      </c>
      <c r="R109" s="203">
        <v>3</v>
      </c>
      <c r="S109" s="203">
        <v>76</v>
      </c>
      <c r="T109" s="203">
        <v>4</v>
      </c>
      <c r="U109" s="203"/>
      <c r="V109" s="203"/>
      <c r="W109" s="203"/>
      <c r="X109" s="203"/>
      <c r="Y109" s="203"/>
      <c r="Z109" s="203"/>
      <c r="AA109" s="203">
        <v>133</v>
      </c>
      <c r="AB109" s="203"/>
      <c r="AC109" s="203"/>
      <c r="AD109" s="203"/>
    </row>
    <row r="110" spans="1:30" s="15" customFormat="1" ht="18" customHeight="1">
      <c r="A110" s="547" t="s">
        <v>457</v>
      </c>
      <c r="B110" s="547"/>
      <c r="C110" s="516" t="s">
        <v>458</v>
      </c>
      <c r="D110" s="516"/>
      <c r="E110" s="516"/>
      <c r="F110" s="516"/>
      <c r="G110" s="516"/>
      <c r="H110" s="516"/>
      <c r="I110" s="203">
        <f t="shared" si="13"/>
        <v>101</v>
      </c>
      <c r="J110" s="517">
        <f t="shared" si="18"/>
        <v>59</v>
      </c>
      <c r="K110" s="517"/>
      <c r="L110" s="239">
        <f t="shared" si="10"/>
        <v>2</v>
      </c>
      <c r="M110" s="203">
        <v>59</v>
      </c>
      <c r="N110" s="203">
        <v>2</v>
      </c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>
        <v>59</v>
      </c>
      <c r="AB110" s="203"/>
      <c r="AC110" s="203"/>
      <c r="AD110" s="203"/>
    </row>
    <row r="111" spans="1:30" s="15" customFormat="1" ht="24.75" customHeight="1">
      <c r="A111" s="548" t="s">
        <v>459</v>
      </c>
      <c r="B111" s="548"/>
      <c r="C111" s="516" t="s">
        <v>460</v>
      </c>
      <c r="D111" s="516"/>
      <c r="E111" s="516"/>
      <c r="F111" s="516"/>
      <c r="G111" s="516"/>
      <c r="H111" s="516"/>
      <c r="I111" s="203">
        <f t="shared" si="13"/>
        <v>102</v>
      </c>
      <c r="J111" s="517">
        <f t="shared" si="18"/>
        <v>32</v>
      </c>
      <c r="K111" s="517"/>
      <c r="L111" s="239">
        <f t="shared" si="10"/>
        <v>8</v>
      </c>
      <c r="M111" s="203"/>
      <c r="N111" s="203"/>
      <c r="O111" s="203"/>
      <c r="P111" s="203"/>
      <c r="Q111" s="203">
        <v>32</v>
      </c>
      <c r="R111" s="203">
        <v>8</v>
      </c>
      <c r="S111" s="203"/>
      <c r="T111" s="203"/>
      <c r="U111" s="203"/>
      <c r="V111" s="203"/>
      <c r="W111" s="203"/>
      <c r="X111" s="203"/>
      <c r="Y111" s="203"/>
      <c r="Z111" s="203"/>
      <c r="AA111" s="203">
        <v>32</v>
      </c>
      <c r="AB111" s="203"/>
      <c r="AC111" s="203"/>
      <c r="AD111" s="203"/>
    </row>
    <row r="112" spans="1:30" s="15" customFormat="1" ht="42" customHeight="1">
      <c r="A112" s="545" t="s">
        <v>461</v>
      </c>
      <c r="B112" s="546"/>
      <c r="C112" s="516" t="s">
        <v>462</v>
      </c>
      <c r="D112" s="516"/>
      <c r="E112" s="516"/>
      <c r="F112" s="516"/>
      <c r="G112" s="516"/>
      <c r="H112" s="516"/>
      <c r="I112" s="203">
        <f t="shared" si="13"/>
        <v>103</v>
      </c>
      <c r="J112" s="517">
        <f t="shared" si="18"/>
        <v>32</v>
      </c>
      <c r="K112" s="517"/>
      <c r="L112" s="239">
        <f t="shared" si="10"/>
        <v>2</v>
      </c>
      <c r="M112" s="237">
        <v>17</v>
      </c>
      <c r="N112" s="237">
        <v>0</v>
      </c>
      <c r="O112" s="237">
        <v>15</v>
      </c>
      <c r="P112" s="237">
        <v>2</v>
      </c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7">
        <v>32</v>
      </c>
      <c r="AB112" s="238"/>
      <c r="AC112" s="238"/>
      <c r="AD112" s="238"/>
    </row>
    <row r="113" spans="1:30" s="15" customFormat="1" ht="18" customHeight="1">
      <c r="A113" s="466" t="s">
        <v>463</v>
      </c>
      <c r="B113" s="466"/>
      <c r="C113" s="516" t="s">
        <v>464</v>
      </c>
      <c r="D113" s="516"/>
      <c r="E113" s="516"/>
      <c r="F113" s="516"/>
      <c r="G113" s="516"/>
      <c r="H113" s="516"/>
      <c r="I113" s="203">
        <f t="shared" si="13"/>
        <v>104</v>
      </c>
      <c r="J113" s="517">
        <f t="shared" si="18"/>
        <v>246</v>
      </c>
      <c r="K113" s="517"/>
      <c r="L113" s="239">
        <f t="shared" si="10"/>
        <v>66</v>
      </c>
      <c r="M113" s="203">
        <v>230</v>
      </c>
      <c r="N113" s="203">
        <v>56</v>
      </c>
      <c r="O113" s="203">
        <v>16</v>
      </c>
      <c r="P113" s="203">
        <v>10</v>
      </c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>
        <v>246</v>
      </c>
      <c r="AB113" s="203"/>
      <c r="AC113" s="203"/>
      <c r="AD113" s="203"/>
    </row>
    <row r="114" spans="1:30" s="15" customFormat="1" ht="18" customHeight="1">
      <c r="A114" s="466" t="s">
        <v>465</v>
      </c>
      <c r="B114" s="466"/>
      <c r="C114" s="516" t="s">
        <v>466</v>
      </c>
      <c r="D114" s="516"/>
      <c r="E114" s="516"/>
      <c r="F114" s="516"/>
      <c r="G114" s="516"/>
      <c r="H114" s="516"/>
      <c r="I114" s="203">
        <f t="shared" si="13"/>
        <v>105</v>
      </c>
      <c r="J114" s="517">
        <f t="shared" si="18"/>
        <v>459</v>
      </c>
      <c r="K114" s="517"/>
      <c r="L114" s="239">
        <f t="shared" si="10"/>
        <v>40</v>
      </c>
      <c r="M114" s="203"/>
      <c r="N114" s="203"/>
      <c r="O114" s="203"/>
      <c r="P114" s="203"/>
      <c r="Q114" s="203">
        <v>232</v>
      </c>
      <c r="R114" s="203">
        <v>40</v>
      </c>
      <c r="S114" s="203">
        <v>227</v>
      </c>
      <c r="T114" s="203"/>
      <c r="U114" s="203"/>
      <c r="V114" s="203"/>
      <c r="W114" s="203"/>
      <c r="X114" s="203"/>
      <c r="Y114" s="203"/>
      <c r="Z114" s="203"/>
      <c r="AA114" s="203">
        <v>459</v>
      </c>
      <c r="AB114" s="203"/>
      <c r="AC114" s="203"/>
      <c r="AD114" s="203"/>
    </row>
    <row r="115" spans="1:30" s="15" customFormat="1" ht="35.25" customHeight="1">
      <c r="A115" s="466" t="s">
        <v>467</v>
      </c>
      <c r="B115" s="466"/>
      <c r="C115" s="516" t="s">
        <v>468</v>
      </c>
      <c r="D115" s="516"/>
      <c r="E115" s="516"/>
      <c r="F115" s="516"/>
      <c r="G115" s="516"/>
      <c r="H115" s="516"/>
      <c r="I115" s="203">
        <f t="shared" si="13"/>
        <v>106</v>
      </c>
      <c r="J115" s="517">
        <f t="shared" si="18"/>
        <v>89</v>
      </c>
      <c r="K115" s="517"/>
      <c r="L115" s="239">
        <f t="shared" si="10"/>
        <v>3</v>
      </c>
      <c r="M115" s="203">
        <v>89</v>
      </c>
      <c r="N115" s="203">
        <v>3</v>
      </c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>
        <v>89</v>
      </c>
      <c r="AB115" s="203"/>
      <c r="AC115" s="203"/>
      <c r="AD115" s="203"/>
    </row>
    <row r="116" spans="1:30" s="15" customFormat="1" ht="18" customHeight="1">
      <c r="A116" s="466" t="s">
        <v>461</v>
      </c>
      <c r="B116" s="466"/>
      <c r="C116" s="516" t="s">
        <v>469</v>
      </c>
      <c r="D116" s="516"/>
      <c r="E116" s="516"/>
      <c r="F116" s="516"/>
      <c r="G116" s="516"/>
      <c r="H116" s="516"/>
      <c r="I116" s="203">
        <f t="shared" si="13"/>
        <v>107</v>
      </c>
      <c r="J116" s="517">
        <f t="shared" si="18"/>
        <v>171</v>
      </c>
      <c r="K116" s="517"/>
      <c r="L116" s="239">
        <f t="shared" si="10"/>
        <v>23</v>
      </c>
      <c r="M116" s="203">
        <v>171</v>
      </c>
      <c r="N116" s="203">
        <v>23</v>
      </c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>
        <v>171</v>
      </c>
      <c r="AB116" s="203"/>
      <c r="AC116" s="203"/>
      <c r="AD116" s="203"/>
    </row>
    <row r="117" spans="1:30" s="15" customFormat="1" ht="43.5" customHeight="1">
      <c r="A117" s="466" t="s">
        <v>470</v>
      </c>
      <c r="B117" s="466"/>
      <c r="C117" s="516" t="s">
        <v>471</v>
      </c>
      <c r="D117" s="516"/>
      <c r="E117" s="516"/>
      <c r="F117" s="516"/>
      <c r="G117" s="516"/>
      <c r="H117" s="516"/>
      <c r="I117" s="203">
        <f t="shared" si="13"/>
        <v>108</v>
      </c>
      <c r="J117" s="517">
        <f t="shared" si="18"/>
        <v>115</v>
      </c>
      <c r="K117" s="517"/>
      <c r="L117" s="239">
        <f t="shared" si="10"/>
        <v>6</v>
      </c>
      <c r="M117" s="203"/>
      <c r="N117" s="203"/>
      <c r="O117" s="203"/>
      <c r="P117" s="203"/>
      <c r="Q117" s="203">
        <v>19</v>
      </c>
      <c r="R117" s="203">
        <v>3</v>
      </c>
      <c r="S117" s="203">
        <v>85</v>
      </c>
      <c r="T117" s="203">
        <v>3</v>
      </c>
      <c r="U117" s="203"/>
      <c r="V117" s="203"/>
      <c r="W117" s="203">
        <v>11</v>
      </c>
      <c r="X117" s="203">
        <v>0</v>
      </c>
      <c r="Y117" s="203"/>
      <c r="Z117" s="203"/>
      <c r="AA117" s="203">
        <v>104</v>
      </c>
      <c r="AB117" s="203"/>
      <c r="AC117" s="203"/>
      <c r="AD117" s="203">
        <v>11</v>
      </c>
    </row>
    <row r="118" spans="1:30" s="15" customFormat="1" ht="18" customHeight="1">
      <c r="A118" s="545" t="s">
        <v>472</v>
      </c>
      <c r="B118" s="545"/>
      <c r="C118" s="516" t="s">
        <v>473</v>
      </c>
      <c r="D118" s="516"/>
      <c r="E118" s="516"/>
      <c r="F118" s="516"/>
      <c r="G118" s="516"/>
      <c r="H118" s="516"/>
      <c r="I118" s="203">
        <f t="shared" si="13"/>
        <v>109</v>
      </c>
      <c r="J118" s="517">
        <f t="shared" si="18"/>
        <v>57</v>
      </c>
      <c r="K118" s="517"/>
      <c r="L118" s="239">
        <f t="shared" si="10"/>
        <v>20</v>
      </c>
      <c r="M118" s="203"/>
      <c r="N118" s="203"/>
      <c r="O118" s="203"/>
      <c r="P118" s="203"/>
      <c r="Q118" s="203">
        <v>57</v>
      </c>
      <c r="R118" s="203">
        <v>20</v>
      </c>
      <c r="S118" s="203"/>
      <c r="T118" s="203"/>
      <c r="U118" s="203"/>
      <c r="V118" s="203"/>
      <c r="W118" s="203"/>
      <c r="X118" s="203"/>
      <c r="Y118" s="203"/>
      <c r="Z118" s="203"/>
      <c r="AA118" s="203">
        <v>57</v>
      </c>
      <c r="AB118" s="203"/>
      <c r="AC118" s="203"/>
      <c r="AD118" s="203"/>
    </row>
    <row r="119" spans="1:30" s="15" customFormat="1" ht="18" customHeight="1">
      <c r="A119" s="520" t="s">
        <v>474</v>
      </c>
      <c r="B119" s="520"/>
      <c r="C119" s="520"/>
      <c r="D119" s="520"/>
      <c r="E119" s="520"/>
      <c r="F119" s="520"/>
      <c r="G119" s="520"/>
      <c r="H119" s="520"/>
      <c r="I119" s="306">
        <f t="shared" si="13"/>
        <v>110</v>
      </c>
      <c r="J119" s="517">
        <f>SUBTOTAL(9,J120:K139)</f>
        <v>5003</v>
      </c>
      <c r="K119" s="517"/>
      <c r="L119" s="255">
        <f>SUBTOTAL(9,L120:L139)</f>
        <v>682</v>
      </c>
      <c r="M119" s="255">
        <f t="shared" ref="M119:AD119" si="19">SUBTOTAL(9,M120:M139)</f>
        <v>221</v>
      </c>
      <c r="N119" s="255">
        <f t="shared" si="19"/>
        <v>49</v>
      </c>
      <c r="O119" s="255">
        <f t="shared" si="19"/>
        <v>524</v>
      </c>
      <c r="P119" s="255">
        <f t="shared" si="19"/>
        <v>125</v>
      </c>
      <c r="Q119" s="255">
        <f t="shared" si="19"/>
        <v>1428</v>
      </c>
      <c r="R119" s="255">
        <f t="shared" si="19"/>
        <v>470</v>
      </c>
      <c r="S119" s="255">
        <f t="shared" si="19"/>
        <v>2806</v>
      </c>
      <c r="T119" s="255">
        <f t="shared" si="19"/>
        <v>32</v>
      </c>
      <c r="U119" s="255">
        <f t="shared" si="19"/>
        <v>24</v>
      </c>
      <c r="V119" s="255">
        <f t="shared" si="19"/>
        <v>6</v>
      </c>
      <c r="W119" s="255">
        <f t="shared" si="19"/>
        <v>0</v>
      </c>
      <c r="X119" s="255">
        <f t="shared" si="19"/>
        <v>0</v>
      </c>
      <c r="Y119" s="255">
        <f t="shared" si="19"/>
        <v>0</v>
      </c>
      <c r="Z119" s="255">
        <f t="shared" si="19"/>
        <v>0</v>
      </c>
      <c r="AA119" s="255">
        <f t="shared" si="19"/>
        <v>4821</v>
      </c>
      <c r="AB119" s="255">
        <f t="shared" si="19"/>
        <v>0</v>
      </c>
      <c r="AC119" s="255">
        <f t="shared" si="19"/>
        <v>158</v>
      </c>
      <c r="AD119" s="255">
        <f t="shared" si="19"/>
        <v>24</v>
      </c>
    </row>
    <row r="120" spans="1:30" s="15" customFormat="1" ht="18" customHeight="1">
      <c r="A120" s="533" t="s">
        <v>475</v>
      </c>
      <c r="B120" s="533"/>
      <c r="C120" s="533" t="s">
        <v>476</v>
      </c>
      <c r="D120" s="533"/>
      <c r="E120" s="533"/>
      <c r="F120" s="533"/>
      <c r="G120" s="533"/>
      <c r="H120" s="533"/>
      <c r="I120" s="203">
        <f t="shared" si="13"/>
        <v>111</v>
      </c>
      <c r="J120" s="517">
        <f t="shared" ref="J120:J139" si="20">+M120+O120+Q120+S120+U120+W120+Y120</f>
        <v>186</v>
      </c>
      <c r="K120" s="517"/>
      <c r="L120" s="239">
        <f t="shared" si="10"/>
        <v>72</v>
      </c>
      <c r="M120" s="242"/>
      <c r="N120" s="242"/>
      <c r="O120" s="242"/>
      <c r="P120" s="242"/>
      <c r="Q120" s="242">
        <v>177</v>
      </c>
      <c r="R120" s="242">
        <v>66</v>
      </c>
      <c r="S120" s="242"/>
      <c r="T120" s="242"/>
      <c r="U120" s="242">
        <v>9</v>
      </c>
      <c r="V120" s="242">
        <v>6</v>
      </c>
      <c r="W120" s="242"/>
      <c r="X120" s="242"/>
      <c r="Y120" s="242"/>
      <c r="Z120" s="242"/>
      <c r="AA120" s="242">
        <v>177</v>
      </c>
      <c r="AB120" s="242"/>
      <c r="AC120" s="242"/>
      <c r="AD120" s="242">
        <v>9</v>
      </c>
    </row>
    <row r="121" spans="1:30" s="15" customFormat="1" ht="18" customHeight="1">
      <c r="A121" s="527" t="s">
        <v>477</v>
      </c>
      <c r="B121" s="527"/>
      <c r="C121" s="527" t="s">
        <v>478</v>
      </c>
      <c r="D121" s="527"/>
      <c r="E121" s="527"/>
      <c r="F121" s="527"/>
      <c r="G121" s="527"/>
      <c r="H121" s="527"/>
      <c r="I121" s="203">
        <f t="shared" si="13"/>
        <v>112</v>
      </c>
      <c r="J121" s="517">
        <f t="shared" si="20"/>
        <v>3048</v>
      </c>
      <c r="K121" s="517"/>
      <c r="L121" s="239">
        <f t="shared" si="10"/>
        <v>57</v>
      </c>
      <c r="M121" s="203"/>
      <c r="N121" s="203"/>
      <c r="O121" s="203"/>
      <c r="P121" s="203"/>
      <c r="Q121" s="203">
        <v>227</v>
      </c>
      <c r="R121" s="203">
        <v>25</v>
      </c>
      <c r="S121" s="203">
        <v>2806</v>
      </c>
      <c r="T121" s="203">
        <v>32</v>
      </c>
      <c r="U121" s="203">
        <v>15</v>
      </c>
      <c r="V121" s="203">
        <v>0</v>
      </c>
      <c r="W121" s="203"/>
      <c r="X121" s="203"/>
      <c r="Y121" s="203"/>
      <c r="Z121" s="203"/>
      <c r="AA121" s="203">
        <v>3033</v>
      </c>
      <c r="AB121" s="203"/>
      <c r="AC121" s="203"/>
      <c r="AD121" s="203">
        <v>15</v>
      </c>
    </row>
    <row r="122" spans="1:30" s="15" customFormat="1" ht="25.5" customHeight="1">
      <c r="A122" s="524" t="s">
        <v>479</v>
      </c>
      <c r="B122" s="524"/>
      <c r="C122" s="527" t="s">
        <v>480</v>
      </c>
      <c r="D122" s="527"/>
      <c r="E122" s="527"/>
      <c r="F122" s="527"/>
      <c r="G122" s="527"/>
      <c r="H122" s="527"/>
      <c r="I122" s="203">
        <f t="shared" si="13"/>
        <v>113</v>
      </c>
      <c r="J122" s="517">
        <f t="shared" si="20"/>
        <v>25</v>
      </c>
      <c r="K122" s="517"/>
      <c r="L122" s="239">
        <f t="shared" si="10"/>
        <v>2</v>
      </c>
      <c r="M122" s="203"/>
      <c r="N122" s="203"/>
      <c r="O122" s="203"/>
      <c r="P122" s="203"/>
      <c r="Q122" s="203">
        <v>25</v>
      </c>
      <c r="R122" s="203">
        <v>2</v>
      </c>
      <c r="S122" s="203"/>
      <c r="T122" s="203"/>
      <c r="U122" s="203"/>
      <c r="V122" s="203"/>
      <c r="W122" s="203"/>
      <c r="X122" s="203"/>
      <c r="Y122" s="203"/>
      <c r="Z122" s="203"/>
      <c r="AA122" s="203">
        <v>25</v>
      </c>
      <c r="AB122" s="203"/>
      <c r="AC122" s="203"/>
      <c r="AD122" s="203"/>
    </row>
    <row r="123" spans="1:30" s="15" customFormat="1" ht="18" customHeight="1">
      <c r="A123" s="527" t="s">
        <v>481</v>
      </c>
      <c r="B123" s="527"/>
      <c r="C123" s="527" t="s">
        <v>482</v>
      </c>
      <c r="D123" s="527"/>
      <c r="E123" s="527"/>
      <c r="F123" s="527"/>
      <c r="G123" s="527"/>
      <c r="H123" s="527"/>
      <c r="I123" s="203">
        <f t="shared" si="13"/>
        <v>114</v>
      </c>
      <c r="J123" s="517">
        <f t="shared" si="20"/>
        <v>194</v>
      </c>
      <c r="K123" s="517"/>
      <c r="L123" s="239">
        <f t="shared" si="10"/>
        <v>0</v>
      </c>
      <c r="M123" s="203">
        <v>110</v>
      </c>
      <c r="N123" s="203">
        <v>0</v>
      </c>
      <c r="O123" s="203">
        <v>84</v>
      </c>
      <c r="P123" s="203">
        <v>0</v>
      </c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>
        <v>194</v>
      </c>
      <c r="AB123" s="203"/>
      <c r="AC123" s="203"/>
      <c r="AD123" s="203"/>
    </row>
    <row r="124" spans="1:30" s="15" customFormat="1" ht="30.75" customHeight="1">
      <c r="A124" s="543" t="s">
        <v>483</v>
      </c>
      <c r="B124" s="544"/>
      <c r="C124" s="527" t="s">
        <v>484</v>
      </c>
      <c r="D124" s="527"/>
      <c r="E124" s="527"/>
      <c r="F124" s="527"/>
      <c r="G124" s="527"/>
      <c r="H124" s="527"/>
      <c r="I124" s="203">
        <f t="shared" si="13"/>
        <v>115</v>
      </c>
      <c r="J124" s="517">
        <f t="shared" si="20"/>
        <v>10</v>
      </c>
      <c r="K124" s="517"/>
      <c r="L124" s="239">
        <f t="shared" si="10"/>
        <v>10</v>
      </c>
      <c r="M124" s="203"/>
      <c r="N124" s="203"/>
      <c r="O124" s="203"/>
      <c r="P124" s="203"/>
      <c r="Q124" s="203">
        <v>10</v>
      </c>
      <c r="R124" s="203">
        <v>10</v>
      </c>
      <c r="S124" s="203"/>
      <c r="T124" s="203"/>
      <c r="U124" s="203"/>
      <c r="V124" s="203"/>
      <c r="W124" s="203"/>
      <c r="X124" s="203"/>
      <c r="Y124" s="203"/>
      <c r="Z124" s="203"/>
      <c r="AA124" s="203">
        <v>10</v>
      </c>
      <c r="AB124" s="203"/>
      <c r="AC124" s="203"/>
      <c r="AD124" s="203"/>
    </row>
    <row r="125" spans="1:30" s="15" customFormat="1" ht="18" customHeight="1">
      <c r="A125" s="527" t="s">
        <v>485</v>
      </c>
      <c r="B125" s="527"/>
      <c r="C125" s="527" t="s">
        <v>486</v>
      </c>
      <c r="D125" s="527"/>
      <c r="E125" s="527"/>
      <c r="F125" s="527"/>
      <c r="G125" s="527"/>
      <c r="H125" s="527"/>
      <c r="I125" s="203">
        <f t="shared" si="13"/>
        <v>116</v>
      </c>
      <c r="J125" s="517">
        <f t="shared" si="20"/>
        <v>111</v>
      </c>
      <c r="K125" s="517"/>
      <c r="L125" s="239">
        <f t="shared" si="10"/>
        <v>91</v>
      </c>
      <c r="M125" s="203"/>
      <c r="N125" s="203"/>
      <c r="O125" s="203"/>
      <c r="P125" s="203"/>
      <c r="Q125" s="203">
        <v>111</v>
      </c>
      <c r="R125" s="203">
        <v>91</v>
      </c>
      <c r="S125" s="203"/>
      <c r="T125" s="203"/>
      <c r="U125" s="203"/>
      <c r="V125" s="203"/>
      <c r="W125" s="203"/>
      <c r="X125" s="203"/>
      <c r="Y125" s="203"/>
      <c r="Z125" s="203"/>
      <c r="AA125" s="203">
        <v>93</v>
      </c>
      <c r="AB125" s="203"/>
      <c r="AC125" s="203">
        <v>18</v>
      </c>
      <c r="AD125" s="203"/>
    </row>
    <row r="126" spans="1:30" s="15" customFormat="1" ht="18" customHeight="1">
      <c r="A126" s="527" t="s">
        <v>487</v>
      </c>
      <c r="B126" s="527"/>
      <c r="C126" s="527" t="s">
        <v>488</v>
      </c>
      <c r="D126" s="527"/>
      <c r="E126" s="527"/>
      <c r="F126" s="527"/>
      <c r="G126" s="527"/>
      <c r="H126" s="527"/>
      <c r="I126" s="203">
        <f t="shared" si="13"/>
        <v>117</v>
      </c>
      <c r="J126" s="517">
        <f t="shared" si="20"/>
        <v>157</v>
      </c>
      <c r="K126" s="517"/>
      <c r="L126" s="239">
        <f t="shared" si="10"/>
        <v>65</v>
      </c>
      <c r="M126" s="203"/>
      <c r="N126" s="203"/>
      <c r="O126" s="203"/>
      <c r="P126" s="203"/>
      <c r="Q126" s="203">
        <v>157</v>
      </c>
      <c r="R126" s="203">
        <v>65</v>
      </c>
      <c r="S126" s="203"/>
      <c r="T126" s="203"/>
      <c r="U126" s="203"/>
      <c r="V126" s="203"/>
      <c r="W126" s="203"/>
      <c r="X126" s="203"/>
      <c r="Y126" s="203"/>
      <c r="Z126" s="203"/>
      <c r="AA126" s="203">
        <v>154</v>
      </c>
      <c r="AB126" s="203"/>
      <c r="AC126" s="203">
        <v>3</v>
      </c>
      <c r="AD126" s="203"/>
    </row>
    <row r="127" spans="1:30" s="15" customFormat="1" ht="18" customHeight="1">
      <c r="A127" s="527" t="s">
        <v>489</v>
      </c>
      <c r="B127" s="527"/>
      <c r="C127" s="527" t="s">
        <v>490</v>
      </c>
      <c r="D127" s="527"/>
      <c r="E127" s="527"/>
      <c r="F127" s="527"/>
      <c r="G127" s="527"/>
      <c r="H127" s="527"/>
      <c r="I127" s="203">
        <f t="shared" si="13"/>
        <v>118</v>
      </c>
      <c r="J127" s="517">
        <f t="shared" si="20"/>
        <v>115</v>
      </c>
      <c r="K127" s="517"/>
      <c r="L127" s="239">
        <f t="shared" si="10"/>
        <v>58</v>
      </c>
      <c r="M127" s="203">
        <v>25</v>
      </c>
      <c r="N127" s="203">
        <v>13</v>
      </c>
      <c r="O127" s="203">
        <v>90</v>
      </c>
      <c r="P127" s="203">
        <v>45</v>
      </c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>
        <v>90</v>
      </c>
      <c r="AB127" s="203"/>
      <c r="AC127" s="203">
        <v>25</v>
      </c>
      <c r="AD127" s="203"/>
    </row>
    <row r="128" spans="1:30" s="15" customFormat="1" ht="18" customHeight="1">
      <c r="A128" s="527" t="s">
        <v>491</v>
      </c>
      <c r="B128" s="527"/>
      <c r="C128" s="527" t="s">
        <v>492</v>
      </c>
      <c r="D128" s="527"/>
      <c r="E128" s="527"/>
      <c r="F128" s="527"/>
      <c r="G128" s="527"/>
      <c r="H128" s="527"/>
      <c r="I128" s="203">
        <f t="shared" si="13"/>
        <v>119</v>
      </c>
      <c r="J128" s="517">
        <f t="shared" si="20"/>
        <v>20</v>
      </c>
      <c r="K128" s="517"/>
      <c r="L128" s="239">
        <f t="shared" ref="L128:L191" si="21">+N128+P128+R128+T128+V128+X128+Z128</f>
        <v>17</v>
      </c>
      <c r="M128" s="203"/>
      <c r="N128" s="203"/>
      <c r="O128" s="203"/>
      <c r="P128" s="203"/>
      <c r="Q128" s="203">
        <v>20</v>
      </c>
      <c r="R128" s="203">
        <v>17</v>
      </c>
      <c r="S128" s="203"/>
      <c r="T128" s="203"/>
      <c r="U128" s="203"/>
      <c r="V128" s="203"/>
      <c r="W128" s="203"/>
      <c r="X128" s="203"/>
      <c r="Y128" s="203"/>
      <c r="Z128" s="203"/>
      <c r="AA128" s="203">
        <v>20</v>
      </c>
      <c r="AB128" s="203"/>
      <c r="AC128" s="203"/>
      <c r="AD128" s="203"/>
    </row>
    <row r="129" spans="1:30" s="15" customFormat="1" ht="18" customHeight="1">
      <c r="A129" s="527" t="s">
        <v>493</v>
      </c>
      <c r="B129" s="527"/>
      <c r="C129" s="527" t="s">
        <v>494</v>
      </c>
      <c r="D129" s="527"/>
      <c r="E129" s="527"/>
      <c r="F129" s="527"/>
      <c r="G129" s="527"/>
      <c r="H129" s="527"/>
      <c r="I129" s="203">
        <f t="shared" si="13"/>
        <v>120</v>
      </c>
      <c r="J129" s="517">
        <f t="shared" si="20"/>
        <v>86</v>
      </c>
      <c r="K129" s="517"/>
      <c r="L129" s="239">
        <f t="shared" si="21"/>
        <v>32</v>
      </c>
      <c r="M129" s="203">
        <v>17</v>
      </c>
      <c r="N129" s="203">
        <v>4</v>
      </c>
      <c r="O129" s="203">
        <v>69</v>
      </c>
      <c r="P129" s="203">
        <v>28</v>
      </c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>
        <v>69</v>
      </c>
      <c r="AB129" s="203"/>
      <c r="AC129" s="203">
        <v>17</v>
      </c>
      <c r="AD129" s="203"/>
    </row>
    <row r="130" spans="1:30" s="15" customFormat="1" ht="28.5" customHeight="1">
      <c r="A130" s="516" t="s">
        <v>495</v>
      </c>
      <c r="B130" s="516"/>
      <c r="C130" s="516" t="s">
        <v>496</v>
      </c>
      <c r="D130" s="516"/>
      <c r="E130" s="516"/>
      <c r="F130" s="516"/>
      <c r="G130" s="516"/>
      <c r="H130" s="516"/>
      <c r="I130" s="203">
        <f t="shared" si="13"/>
        <v>121</v>
      </c>
      <c r="J130" s="517">
        <f t="shared" si="20"/>
        <v>90</v>
      </c>
      <c r="K130" s="517"/>
      <c r="L130" s="239">
        <f t="shared" si="21"/>
        <v>22</v>
      </c>
      <c r="M130" s="242">
        <v>18</v>
      </c>
      <c r="N130" s="242">
        <v>6</v>
      </c>
      <c r="O130" s="242">
        <v>72</v>
      </c>
      <c r="P130" s="242">
        <v>16</v>
      </c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>
        <f>53+19</f>
        <v>72</v>
      </c>
      <c r="AB130" s="242"/>
      <c r="AC130" s="242">
        <v>18</v>
      </c>
      <c r="AD130" s="242"/>
    </row>
    <row r="131" spans="1:30" s="15" customFormat="1" ht="26.25" customHeight="1">
      <c r="A131" s="527" t="s">
        <v>497</v>
      </c>
      <c r="B131" s="527"/>
      <c r="C131" s="527" t="s">
        <v>498</v>
      </c>
      <c r="D131" s="527"/>
      <c r="E131" s="527"/>
      <c r="F131" s="527"/>
      <c r="G131" s="527"/>
      <c r="H131" s="527"/>
      <c r="I131" s="203">
        <f t="shared" si="13"/>
        <v>122</v>
      </c>
      <c r="J131" s="517">
        <f t="shared" si="20"/>
        <v>53</v>
      </c>
      <c r="K131" s="517"/>
      <c r="L131" s="239">
        <f t="shared" si="21"/>
        <v>51</v>
      </c>
      <c r="M131" s="203"/>
      <c r="N131" s="203"/>
      <c r="O131" s="203"/>
      <c r="P131" s="203"/>
      <c r="Q131" s="203">
        <v>53</v>
      </c>
      <c r="R131" s="203">
        <v>51</v>
      </c>
      <c r="S131" s="203"/>
      <c r="T131" s="203"/>
      <c r="U131" s="203"/>
      <c r="V131" s="203"/>
      <c r="W131" s="203"/>
      <c r="X131" s="203"/>
      <c r="Y131" s="203"/>
      <c r="Z131" s="203"/>
      <c r="AA131" s="203">
        <v>53</v>
      </c>
      <c r="AB131" s="203"/>
      <c r="AC131" s="203"/>
      <c r="AD131" s="203"/>
    </row>
    <row r="132" spans="1:30" s="15" customFormat="1" ht="18" customHeight="1">
      <c r="A132" s="527" t="s">
        <v>499</v>
      </c>
      <c r="B132" s="527"/>
      <c r="C132" s="527" t="s">
        <v>500</v>
      </c>
      <c r="D132" s="527"/>
      <c r="E132" s="527"/>
      <c r="F132" s="527"/>
      <c r="G132" s="527"/>
      <c r="H132" s="527"/>
      <c r="I132" s="203">
        <f t="shared" si="13"/>
        <v>123</v>
      </c>
      <c r="J132" s="517">
        <f t="shared" si="20"/>
        <v>130</v>
      </c>
      <c r="K132" s="517"/>
      <c r="L132" s="239">
        <f t="shared" si="21"/>
        <v>4</v>
      </c>
      <c r="M132" s="203">
        <v>18</v>
      </c>
      <c r="N132" s="203">
        <v>3</v>
      </c>
      <c r="O132" s="203">
        <v>112</v>
      </c>
      <c r="P132" s="203">
        <v>1</v>
      </c>
      <c r="Q132" s="203">
        <v>0</v>
      </c>
      <c r="R132" s="203">
        <v>0</v>
      </c>
      <c r="S132" s="203"/>
      <c r="T132" s="203"/>
      <c r="U132" s="203"/>
      <c r="V132" s="203"/>
      <c r="W132" s="203"/>
      <c r="X132" s="203"/>
      <c r="Y132" s="203"/>
      <c r="Z132" s="203"/>
      <c r="AA132" s="203">
        <v>112</v>
      </c>
      <c r="AB132" s="203"/>
      <c r="AC132" s="203">
        <v>18</v>
      </c>
      <c r="AD132" s="203"/>
    </row>
    <row r="133" spans="1:30" s="15" customFormat="1" ht="18" customHeight="1">
      <c r="A133" s="527" t="s">
        <v>501</v>
      </c>
      <c r="B133" s="527"/>
      <c r="C133" s="527" t="s">
        <v>502</v>
      </c>
      <c r="D133" s="527"/>
      <c r="E133" s="527"/>
      <c r="F133" s="527"/>
      <c r="G133" s="527"/>
      <c r="H133" s="527"/>
      <c r="I133" s="203">
        <f t="shared" si="13"/>
        <v>124</v>
      </c>
      <c r="J133" s="517">
        <f t="shared" si="20"/>
        <v>199</v>
      </c>
      <c r="K133" s="517"/>
      <c r="L133" s="239">
        <f t="shared" si="21"/>
        <v>1</v>
      </c>
      <c r="M133" s="203"/>
      <c r="N133" s="203"/>
      <c r="O133" s="203"/>
      <c r="P133" s="203"/>
      <c r="Q133" s="203">
        <v>199</v>
      </c>
      <c r="R133" s="203">
        <v>1</v>
      </c>
      <c r="S133" s="203"/>
      <c r="T133" s="203"/>
      <c r="U133" s="203"/>
      <c r="V133" s="203"/>
      <c r="W133" s="203"/>
      <c r="X133" s="203"/>
      <c r="Y133" s="203"/>
      <c r="Z133" s="203"/>
      <c r="AA133" s="203">
        <v>182</v>
      </c>
      <c r="AB133" s="203"/>
      <c r="AC133" s="203">
        <v>17</v>
      </c>
      <c r="AD133" s="203"/>
    </row>
    <row r="134" spans="1:30" s="15" customFormat="1" ht="24.75" customHeight="1">
      <c r="A134" s="516" t="s">
        <v>503</v>
      </c>
      <c r="B134" s="516"/>
      <c r="C134" s="516" t="s">
        <v>504</v>
      </c>
      <c r="D134" s="516"/>
      <c r="E134" s="516"/>
      <c r="F134" s="516"/>
      <c r="G134" s="516"/>
      <c r="H134" s="516"/>
      <c r="I134" s="203">
        <f t="shared" si="13"/>
        <v>125</v>
      </c>
      <c r="J134" s="517">
        <f t="shared" si="20"/>
        <v>93</v>
      </c>
      <c r="K134" s="517"/>
      <c r="L134" s="239">
        <f t="shared" si="21"/>
        <v>58</v>
      </c>
      <c r="M134" s="242">
        <v>33</v>
      </c>
      <c r="N134" s="242">
        <v>23</v>
      </c>
      <c r="O134" s="242">
        <v>60</v>
      </c>
      <c r="P134" s="242">
        <v>35</v>
      </c>
      <c r="Q134" s="242">
        <v>0</v>
      </c>
      <c r="R134" s="242">
        <v>0</v>
      </c>
      <c r="S134" s="242"/>
      <c r="T134" s="242"/>
      <c r="U134" s="242"/>
      <c r="V134" s="242"/>
      <c r="W134" s="242"/>
      <c r="X134" s="242"/>
      <c r="Y134" s="242"/>
      <c r="Z134" s="242"/>
      <c r="AA134" s="242">
        <v>60</v>
      </c>
      <c r="AB134" s="242"/>
      <c r="AC134" s="242">
        <v>33</v>
      </c>
      <c r="AD134" s="242"/>
    </row>
    <row r="135" spans="1:30" s="15" customFormat="1" ht="18" customHeight="1">
      <c r="A135" s="516" t="s">
        <v>505</v>
      </c>
      <c r="B135" s="516"/>
      <c r="C135" s="516" t="s">
        <v>506</v>
      </c>
      <c r="D135" s="516"/>
      <c r="E135" s="516"/>
      <c r="F135" s="516"/>
      <c r="G135" s="516"/>
      <c r="H135" s="516"/>
      <c r="I135" s="203">
        <f t="shared" si="13"/>
        <v>126</v>
      </c>
      <c r="J135" s="517">
        <f t="shared" si="20"/>
        <v>190</v>
      </c>
      <c r="K135" s="517"/>
      <c r="L135" s="239">
        <f t="shared" si="21"/>
        <v>57</v>
      </c>
      <c r="M135" s="242"/>
      <c r="N135" s="242"/>
      <c r="O135" s="242"/>
      <c r="P135" s="242"/>
      <c r="Q135" s="242">
        <v>190</v>
      </c>
      <c r="R135" s="242">
        <v>57</v>
      </c>
      <c r="S135" s="242"/>
      <c r="T135" s="242"/>
      <c r="U135" s="242"/>
      <c r="V135" s="242"/>
      <c r="W135" s="242"/>
      <c r="X135" s="242"/>
      <c r="Y135" s="242"/>
      <c r="Z135" s="242"/>
      <c r="AA135" s="242">
        <v>190</v>
      </c>
      <c r="AB135" s="242"/>
      <c r="AC135" s="242">
        <v>0</v>
      </c>
      <c r="AD135" s="242"/>
    </row>
    <row r="136" spans="1:30" s="15" customFormat="1" ht="27.75" customHeight="1">
      <c r="A136" s="516" t="s">
        <v>507</v>
      </c>
      <c r="B136" s="516"/>
      <c r="C136" s="516" t="s">
        <v>508</v>
      </c>
      <c r="D136" s="516"/>
      <c r="E136" s="516"/>
      <c r="F136" s="516"/>
      <c r="G136" s="516"/>
      <c r="H136" s="516"/>
      <c r="I136" s="203">
        <f t="shared" si="13"/>
        <v>127</v>
      </c>
      <c r="J136" s="517">
        <f t="shared" si="20"/>
        <v>37</v>
      </c>
      <c r="K136" s="517"/>
      <c r="L136" s="239">
        <f t="shared" si="21"/>
        <v>0</v>
      </c>
      <c r="M136" s="201"/>
      <c r="N136" s="201"/>
      <c r="O136" s="201">
        <v>37</v>
      </c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3">
        <v>37</v>
      </c>
      <c r="AB136" s="203"/>
      <c r="AC136" s="203"/>
      <c r="AD136" s="203"/>
    </row>
    <row r="137" spans="1:30" s="15" customFormat="1" ht="27.75" customHeight="1">
      <c r="A137" s="516" t="s">
        <v>509</v>
      </c>
      <c r="B137" s="516"/>
      <c r="C137" s="516" t="s">
        <v>510</v>
      </c>
      <c r="D137" s="516"/>
      <c r="E137" s="516"/>
      <c r="F137" s="516"/>
      <c r="G137" s="516"/>
      <c r="H137" s="516"/>
      <c r="I137" s="203">
        <f t="shared" si="13"/>
        <v>128</v>
      </c>
      <c r="J137" s="517">
        <f t="shared" si="20"/>
        <v>111</v>
      </c>
      <c r="K137" s="517"/>
      <c r="L137" s="239">
        <f t="shared" si="21"/>
        <v>81</v>
      </c>
      <c r="M137" s="242"/>
      <c r="N137" s="242"/>
      <c r="O137" s="242"/>
      <c r="P137" s="242"/>
      <c r="Q137" s="242">
        <v>111</v>
      </c>
      <c r="R137" s="242">
        <v>81</v>
      </c>
      <c r="S137" s="242"/>
      <c r="T137" s="242"/>
      <c r="U137" s="242"/>
      <c r="V137" s="242"/>
      <c r="W137" s="242"/>
      <c r="X137" s="242"/>
      <c r="Y137" s="242"/>
      <c r="Z137" s="242"/>
      <c r="AA137" s="242">
        <v>109</v>
      </c>
      <c r="AB137" s="242"/>
      <c r="AC137" s="242">
        <v>2</v>
      </c>
      <c r="AD137" s="242"/>
    </row>
    <row r="138" spans="1:30" s="15" customFormat="1" ht="18" customHeight="1">
      <c r="A138" s="527" t="s">
        <v>511</v>
      </c>
      <c r="B138" s="527"/>
      <c r="C138" s="527" t="s">
        <v>512</v>
      </c>
      <c r="D138" s="527"/>
      <c r="E138" s="527"/>
      <c r="F138" s="527"/>
      <c r="G138" s="527"/>
      <c r="H138" s="527"/>
      <c r="I138" s="203">
        <f t="shared" si="13"/>
        <v>129</v>
      </c>
      <c r="J138" s="517">
        <f t="shared" si="20"/>
        <v>128</v>
      </c>
      <c r="K138" s="517"/>
      <c r="L138" s="239">
        <f t="shared" si="21"/>
        <v>0</v>
      </c>
      <c r="M138" s="203"/>
      <c r="N138" s="203"/>
      <c r="O138" s="203"/>
      <c r="P138" s="203"/>
      <c r="Q138" s="203">
        <v>128</v>
      </c>
      <c r="R138" s="203">
        <v>0</v>
      </c>
      <c r="S138" s="203"/>
      <c r="T138" s="203"/>
      <c r="U138" s="203"/>
      <c r="V138" s="203"/>
      <c r="W138" s="203"/>
      <c r="X138" s="203"/>
      <c r="Y138" s="203"/>
      <c r="Z138" s="203"/>
      <c r="AA138" s="203">
        <v>121</v>
      </c>
      <c r="AB138" s="203"/>
      <c r="AC138" s="203">
        <v>7</v>
      </c>
      <c r="AD138" s="203"/>
    </row>
    <row r="139" spans="1:30" s="15" customFormat="1" ht="25.5" customHeight="1">
      <c r="A139" s="527" t="s">
        <v>513</v>
      </c>
      <c r="B139" s="527"/>
      <c r="C139" s="527" t="s">
        <v>514</v>
      </c>
      <c r="D139" s="527"/>
      <c r="E139" s="527"/>
      <c r="F139" s="527"/>
      <c r="G139" s="527"/>
      <c r="H139" s="527"/>
      <c r="I139" s="203">
        <f t="shared" si="13"/>
        <v>130</v>
      </c>
      <c r="J139" s="517">
        <f t="shared" si="20"/>
        <v>20</v>
      </c>
      <c r="K139" s="517"/>
      <c r="L139" s="239">
        <f t="shared" si="21"/>
        <v>4</v>
      </c>
      <c r="M139" s="203"/>
      <c r="N139" s="203"/>
      <c r="O139" s="203"/>
      <c r="P139" s="203"/>
      <c r="Q139" s="203">
        <v>20</v>
      </c>
      <c r="R139" s="203">
        <v>4</v>
      </c>
      <c r="S139" s="203"/>
      <c r="T139" s="203"/>
      <c r="U139" s="203"/>
      <c r="V139" s="203"/>
      <c r="W139" s="203"/>
      <c r="X139" s="203"/>
      <c r="Y139" s="203"/>
      <c r="Z139" s="203"/>
      <c r="AA139" s="203">
        <v>20</v>
      </c>
      <c r="AB139" s="203"/>
      <c r="AC139" s="203"/>
      <c r="AD139" s="203"/>
    </row>
    <row r="140" spans="1:30" s="15" customFormat="1" ht="18" customHeight="1">
      <c r="A140" s="520" t="s">
        <v>515</v>
      </c>
      <c r="B140" s="520"/>
      <c r="C140" s="520"/>
      <c r="D140" s="520"/>
      <c r="E140" s="520"/>
      <c r="F140" s="520"/>
      <c r="G140" s="520"/>
      <c r="H140" s="520"/>
      <c r="I140" s="306">
        <f t="shared" ref="I140:I203" si="22">+I139+1</f>
        <v>131</v>
      </c>
      <c r="J140" s="517">
        <f>SUBTOTAL(9,J141:K146)</f>
        <v>298</v>
      </c>
      <c r="K140" s="517"/>
      <c r="L140" s="255">
        <f>SUBTOTAL(9,L141:L146)</f>
        <v>80</v>
      </c>
      <c r="M140" s="255">
        <f t="shared" ref="M140:AD140" si="23">SUBTOTAL(9,M141:M146)</f>
        <v>51</v>
      </c>
      <c r="N140" s="255">
        <f t="shared" si="23"/>
        <v>16</v>
      </c>
      <c r="O140" s="255">
        <f t="shared" si="23"/>
        <v>39</v>
      </c>
      <c r="P140" s="255">
        <f t="shared" si="23"/>
        <v>22</v>
      </c>
      <c r="Q140" s="255">
        <f t="shared" si="23"/>
        <v>115</v>
      </c>
      <c r="R140" s="255">
        <f t="shared" si="23"/>
        <v>39</v>
      </c>
      <c r="S140" s="255">
        <f t="shared" si="23"/>
        <v>93</v>
      </c>
      <c r="T140" s="255">
        <f t="shared" si="23"/>
        <v>3</v>
      </c>
      <c r="U140" s="255">
        <f t="shared" si="23"/>
        <v>0</v>
      </c>
      <c r="V140" s="255">
        <f t="shared" si="23"/>
        <v>0</v>
      </c>
      <c r="W140" s="255">
        <f t="shared" si="23"/>
        <v>0</v>
      </c>
      <c r="X140" s="255">
        <f t="shared" si="23"/>
        <v>0</v>
      </c>
      <c r="Y140" s="255">
        <f t="shared" si="23"/>
        <v>0</v>
      </c>
      <c r="Z140" s="255">
        <f t="shared" si="23"/>
        <v>0</v>
      </c>
      <c r="AA140" s="255">
        <f t="shared" si="23"/>
        <v>280</v>
      </c>
      <c r="AB140" s="255">
        <f t="shared" si="23"/>
        <v>0</v>
      </c>
      <c r="AC140" s="255">
        <f t="shared" si="23"/>
        <v>18</v>
      </c>
      <c r="AD140" s="255">
        <f t="shared" si="23"/>
        <v>0</v>
      </c>
    </row>
    <row r="141" spans="1:30" s="15" customFormat="1" ht="26.25" customHeight="1">
      <c r="A141" s="516" t="s">
        <v>516</v>
      </c>
      <c r="B141" s="516"/>
      <c r="C141" s="516" t="s">
        <v>517</v>
      </c>
      <c r="D141" s="516"/>
      <c r="E141" s="516"/>
      <c r="F141" s="516"/>
      <c r="G141" s="516"/>
      <c r="H141" s="516"/>
      <c r="I141" s="203">
        <f t="shared" si="22"/>
        <v>132</v>
      </c>
      <c r="J141" s="517">
        <f t="shared" ref="J141:J146" si="24">+M141+O141+Q141+S141+U141+W141+Y141</f>
        <v>26</v>
      </c>
      <c r="K141" s="517"/>
      <c r="L141" s="239">
        <f t="shared" si="21"/>
        <v>4</v>
      </c>
      <c r="M141" s="203">
        <v>26</v>
      </c>
      <c r="N141" s="203">
        <v>4</v>
      </c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>
        <v>26</v>
      </c>
      <c r="AB141" s="203"/>
      <c r="AC141" s="203"/>
      <c r="AD141" s="203"/>
    </row>
    <row r="142" spans="1:30" s="15" customFormat="1" ht="24.75" customHeight="1">
      <c r="A142" s="542" t="s">
        <v>518</v>
      </c>
      <c r="B142" s="542"/>
      <c r="C142" s="542" t="s">
        <v>519</v>
      </c>
      <c r="D142" s="542"/>
      <c r="E142" s="542"/>
      <c r="F142" s="542"/>
      <c r="G142" s="542"/>
      <c r="H142" s="542"/>
      <c r="I142" s="203">
        <f t="shared" si="22"/>
        <v>133</v>
      </c>
      <c r="J142" s="517">
        <f t="shared" si="24"/>
        <v>64</v>
      </c>
      <c r="K142" s="517"/>
      <c r="L142" s="239">
        <f t="shared" si="21"/>
        <v>34</v>
      </c>
      <c r="M142" s="205">
        <v>25</v>
      </c>
      <c r="N142" s="205">
        <v>12</v>
      </c>
      <c r="O142" s="205">
        <v>39</v>
      </c>
      <c r="P142" s="205">
        <v>22</v>
      </c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>
        <v>64</v>
      </c>
      <c r="AB142" s="203"/>
      <c r="AC142" s="203"/>
      <c r="AD142" s="203"/>
    </row>
    <row r="143" spans="1:30" s="15" customFormat="1" ht="18" customHeight="1">
      <c r="A143" s="542" t="s">
        <v>520</v>
      </c>
      <c r="B143" s="542"/>
      <c r="C143" s="542" t="s">
        <v>521</v>
      </c>
      <c r="D143" s="542"/>
      <c r="E143" s="542"/>
      <c r="F143" s="542"/>
      <c r="G143" s="542"/>
      <c r="H143" s="542"/>
      <c r="I143" s="203">
        <f t="shared" si="22"/>
        <v>134</v>
      </c>
      <c r="J143" s="517">
        <f t="shared" si="24"/>
        <v>52</v>
      </c>
      <c r="K143" s="517"/>
      <c r="L143" s="239">
        <f t="shared" si="21"/>
        <v>10</v>
      </c>
      <c r="M143" s="203"/>
      <c r="N143" s="203"/>
      <c r="O143" s="203"/>
      <c r="P143" s="203"/>
      <c r="Q143" s="203">
        <v>52</v>
      </c>
      <c r="R143" s="203">
        <v>10</v>
      </c>
      <c r="S143" s="203"/>
      <c r="T143" s="203"/>
      <c r="U143" s="203"/>
      <c r="V143" s="203"/>
      <c r="W143" s="203"/>
      <c r="X143" s="203"/>
      <c r="Y143" s="203"/>
      <c r="Z143" s="203"/>
      <c r="AA143" s="203">
        <v>34</v>
      </c>
      <c r="AB143" s="203"/>
      <c r="AC143" s="203">
        <v>18</v>
      </c>
      <c r="AD143" s="203"/>
    </row>
    <row r="144" spans="1:30" s="15" customFormat="1" ht="37.5" customHeight="1">
      <c r="A144" s="539" t="s">
        <v>522</v>
      </c>
      <c r="B144" s="521"/>
      <c r="C144" s="539" t="s">
        <v>523</v>
      </c>
      <c r="D144" s="539"/>
      <c r="E144" s="539"/>
      <c r="F144" s="539"/>
      <c r="G144" s="539"/>
      <c r="H144" s="539"/>
      <c r="I144" s="203">
        <f t="shared" si="22"/>
        <v>135</v>
      </c>
      <c r="J144" s="517">
        <f t="shared" si="24"/>
        <v>93</v>
      </c>
      <c r="K144" s="517"/>
      <c r="L144" s="239">
        <f t="shared" si="21"/>
        <v>3</v>
      </c>
      <c r="M144" s="237"/>
      <c r="N144" s="237"/>
      <c r="O144" s="237"/>
      <c r="P144" s="237"/>
      <c r="Q144" s="237"/>
      <c r="R144" s="237"/>
      <c r="S144" s="237">
        <v>93</v>
      </c>
      <c r="T144" s="237">
        <v>3</v>
      </c>
      <c r="U144" s="237"/>
      <c r="V144" s="237"/>
      <c r="W144" s="237"/>
      <c r="X144" s="237"/>
      <c r="Y144" s="237"/>
      <c r="Z144" s="237"/>
      <c r="AA144" s="237">
        <v>93</v>
      </c>
      <c r="AB144" s="237"/>
      <c r="AC144" s="237"/>
      <c r="AD144" s="237"/>
    </row>
    <row r="145" spans="1:30" s="15" customFormat="1" ht="28.5" customHeight="1">
      <c r="A145" s="516" t="s">
        <v>524</v>
      </c>
      <c r="B145" s="516"/>
      <c r="C145" s="516" t="s">
        <v>525</v>
      </c>
      <c r="D145" s="516"/>
      <c r="E145" s="516"/>
      <c r="F145" s="516"/>
      <c r="G145" s="516"/>
      <c r="H145" s="516"/>
      <c r="I145" s="203">
        <f t="shared" si="22"/>
        <v>136</v>
      </c>
      <c r="J145" s="517">
        <f t="shared" si="24"/>
        <v>37</v>
      </c>
      <c r="K145" s="517"/>
      <c r="L145" s="239">
        <f t="shared" si="21"/>
        <v>8</v>
      </c>
      <c r="M145" s="203"/>
      <c r="N145" s="203"/>
      <c r="O145" s="203"/>
      <c r="P145" s="203"/>
      <c r="Q145" s="203">
        <v>37</v>
      </c>
      <c r="R145" s="203">
        <v>8</v>
      </c>
      <c r="S145" s="203"/>
      <c r="T145" s="203"/>
      <c r="U145" s="203"/>
      <c r="V145" s="203"/>
      <c r="W145" s="203"/>
      <c r="X145" s="203"/>
      <c r="Y145" s="203"/>
      <c r="Z145" s="203"/>
      <c r="AA145" s="203">
        <v>37</v>
      </c>
      <c r="AB145" s="203"/>
      <c r="AC145" s="203"/>
      <c r="AD145" s="203"/>
    </row>
    <row r="146" spans="1:30" s="15" customFormat="1" ht="38.25" customHeight="1">
      <c r="A146" s="542" t="s">
        <v>526</v>
      </c>
      <c r="B146" s="542"/>
      <c r="C146" s="542" t="s">
        <v>527</v>
      </c>
      <c r="D146" s="542"/>
      <c r="E146" s="542"/>
      <c r="F146" s="542"/>
      <c r="G146" s="542"/>
      <c r="H146" s="542"/>
      <c r="I146" s="203">
        <f t="shared" si="22"/>
        <v>137</v>
      </c>
      <c r="J146" s="517">
        <f t="shared" si="24"/>
        <v>26</v>
      </c>
      <c r="K146" s="517"/>
      <c r="L146" s="239">
        <f t="shared" si="21"/>
        <v>21</v>
      </c>
      <c r="M146" s="203"/>
      <c r="N146" s="203"/>
      <c r="O146" s="203"/>
      <c r="P146" s="203"/>
      <c r="Q146" s="205">
        <v>26</v>
      </c>
      <c r="R146" s="205">
        <v>21</v>
      </c>
      <c r="S146" s="203"/>
      <c r="T146" s="203"/>
      <c r="U146" s="203"/>
      <c r="V146" s="203"/>
      <c r="W146" s="203"/>
      <c r="X146" s="203"/>
      <c r="Y146" s="203"/>
      <c r="Z146" s="203"/>
      <c r="AA146" s="203">
        <v>26</v>
      </c>
      <c r="AB146" s="203"/>
      <c r="AC146" s="203"/>
      <c r="AD146" s="203"/>
    </row>
    <row r="147" spans="1:30" s="15" customFormat="1" ht="18" customHeight="1">
      <c r="A147" s="520" t="s">
        <v>528</v>
      </c>
      <c r="B147" s="520"/>
      <c r="C147" s="520"/>
      <c r="D147" s="520"/>
      <c r="E147" s="520"/>
      <c r="F147" s="520"/>
      <c r="G147" s="520"/>
      <c r="H147" s="520"/>
      <c r="I147" s="306">
        <f t="shared" si="22"/>
        <v>138</v>
      </c>
      <c r="J147" s="517">
        <f>SUBTOTAL(9,J148:K167)</f>
        <v>2517</v>
      </c>
      <c r="K147" s="517"/>
      <c r="L147" s="255">
        <f>SUBTOTAL(9,L148:L167)</f>
        <v>390</v>
      </c>
      <c r="M147" s="255">
        <f t="shared" ref="M147:AD147" si="25">SUBTOTAL(9,M148:M167)</f>
        <v>102</v>
      </c>
      <c r="N147" s="255">
        <f t="shared" si="25"/>
        <v>24</v>
      </c>
      <c r="O147" s="255">
        <f t="shared" si="25"/>
        <v>208</v>
      </c>
      <c r="P147" s="255">
        <f t="shared" si="25"/>
        <v>76</v>
      </c>
      <c r="Q147" s="255">
        <f t="shared" si="25"/>
        <v>995</v>
      </c>
      <c r="R147" s="255">
        <f t="shared" si="25"/>
        <v>220</v>
      </c>
      <c r="S147" s="255">
        <f t="shared" si="25"/>
        <v>1152</v>
      </c>
      <c r="T147" s="255">
        <f t="shared" si="25"/>
        <v>54</v>
      </c>
      <c r="U147" s="255">
        <f t="shared" si="25"/>
        <v>60</v>
      </c>
      <c r="V147" s="255">
        <f t="shared" si="25"/>
        <v>16</v>
      </c>
      <c r="W147" s="255">
        <f t="shared" si="25"/>
        <v>0</v>
      </c>
      <c r="X147" s="255">
        <f t="shared" si="25"/>
        <v>0</v>
      </c>
      <c r="Y147" s="255">
        <f t="shared" si="25"/>
        <v>0</v>
      </c>
      <c r="Z147" s="255">
        <f t="shared" si="25"/>
        <v>0</v>
      </c>
      <c r="AA147" s="255">
        <f t="shared" si="25"/>
        <v>2457</v>
      </c>
      <c r="AB147" s="255">
        <f t="shared" si="25"/>
        <v>0</v>
      </c>
      <c r="AC147" s="255">
        <f t="shared" si="25"/>
        <v>0</v>
      </c>
      <c r="AD147" s="255">
        <f t="shared" si="25"/>
        <v>60</v>
      </c>
    </row>
    <row r="148" spans="1:30" s="15" customFormat="1" ht="18" customHeight="1">
      <c r="A148" s="541" t="s">
        <v>529</v>
      </c>
      <c r="B148" s="541"/>
      <c r="C148" s="524" t="s">
        <v>530</v>
      </c>
      <c r="D148" s="524"/>
      <c r="E148" s="524"/>
      <c r="F148" s="524"/>
      <c r="G148" s="524"/>
      <c r="H148" s="524"/>
      <c r="I148" s="203">
        <f t="shared" si="22"/>
        <v>139</v>
      </c>
      <c r="J148" s="517">
        <f>+M148+O148+Q148+S148+U148+W148+Y148</f>
        <v>49</v>
      </c>
      <c r="K148" s="517"/>
      <c r="L148" s="239">
        <f t="shared" si="21"/>
        <v>16</v>
      </c>
      <c r="M148" s="205">
        <v>42</v>
      </c>
      <c r="N148" s="205">
        <v>14</v>
      </c>
      <c r="O148" s="203">
        <v>7</v>
      </c>
      <c r="P148" s="203">
        <v>2</v>
      </c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>
        <v>49</v>
      </c>
      <c r="AB148" s="203"/>
      <c r="AC148" s="203"/>
      <c r="AD148" s="203"/>
    </row>
    <row r="149" spans="1:30" s="15" customFormat="1" ht="38.25" customHeight="1">
      <c r="A149" s="525" t="s">
        <v>531</v>
      </c>
      <c r="B149" s="525"/>
      <c r="C149" s="527" t="s">
        <v>532</v>
      </c>
      <c r="D149" s="527"/>
      <c r="E149" s="527"/>
      <c r="F149" s="527"/>
      <c r="G149" s="527"/>
      <c r="H149" s="527"/>
      <c r="I149" s="203">
        <f t="shared" si="22"/>
        <v>140</v>
      </c>
      <c r="J149" s="517">
        <f t="shared" ref="J149:J167" si="26">+M149+O149+Q149+S149+U149+W149+Y149</f>
        <v>19</v>
      </c>
      <c r="K149" s="517"/>
      <c r="L149" s="239">
        <f t="shared" si="21"/>
        <v>9</v>
      </c>
      <c r="M149" s="203"/>
      <c r="N149" s="203"/>
      <c r="O149" s="203"/>
      <c r="P149" s="203"/>
      <c r="Q149" s="203"/>
      <c r="R149" s="203"/>
      <c r="S149" s="203">
        <v>19</v>
      </c>
      <c r="T149" s="203">
        <v>9</v>
      </c>
      <c r="U149" s="203"/>
      <c r="V149" s="203"/>
      <c r="W149" s="203"/>
      <c r="X149" s="203"/>
      <c r="Y149" s="203"/>
      <c r="Z149" s="203"/>
      <c r="AA149" s="203">
        <v>19</v>
      </c>
      <c r="AB149" s="203"/>
      <c r="AC149" s="203"/>
      <c r="AD149" s="203"/>
    </row>
    <row r="150" spans="1:30" s="15" customFormat="1" ht="18" customHeight="1">
      <c r="A150" s="529" t="s">
        <v>533</v>
      </c>
      <c r="B150" s="529"/>
      <c r="C150" s="530" t="s">
        <v>534</v>
      </c>
      <c r="D150" s="530"/>
      <c r="E150" s="530"/>
      <c r="F150" s="530"/>
      <c r="G150" s="530"/>
      <c r="H150" s="530"/>
      <c r="I150" s="203">
        <f t="shared" si="22"/>
        <v>141</v>
      </c>
      <c r="J150" s="517">
        <f t="shared" si="26"/>
        <v>48</v>
      </c>
      <c r="K150" s="517"/>
      <c r="L150" s="239">
        <f t="shared" si="21"/>
        <v>24</v>
      </c>
      <c r="M150" s="203">
        <v>13</v>
      </c>
      <c r="N150" s="203">
        <v>8</v>
      </c>
      <c r="O150" s="203">
        <v>35</v>
      </c>
      <c r="P150" s="203">
        <v>16</v>
      </c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>
        <v>48</v>
      </c>
      <c r="AB150" s="203"/>
      <c r="AC150" s="203"/>
      <c r="AD150" s="203"/>
    </row>
    <row r="151" spans="1:30" s="15" customFormat="1" ht="18" customHeight="1">
      <c r="A151" s="529" t="s">
        <v>535</v>
      </c>
      <c r="B151" s="529"/>
      <c r="C151" s="530" t="s">
        <v>536</v>
      </c>
      <c r="D151" s="530"/>
      <c r="E151" s="530"/>
      <c r="F151" s="530"/>
      <c r="G151" s="530"/>
      <c r="H151" s="530"/>
      <c r="I151" s="203">
        <f t="shared" si="22"/>
        <v>142</v>
      </c>
      <c r="J151" s="517">
        <f t="shared" si="26"/>
        <v>22</v>
      </c>
      <c r="K151" s="517"/>
      <c r="L151" s="239">
        <f t="shared" si="21"/>
        <v>11</v>
      </c>
      <c r="M151" s="203"/>
      <c r="N151" s="203"/>
      <c r="O151" s="205">
        <v>22</v>
      </c>
      <c r="P151" s="205">
        <v>11</v>
      </c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>
        <v>22</v>
      </c>
      <c r="AB151" s="203"/>
      <c r="AC151" s="203"/>
      <c r="AD151" s="203"/>
    </row>
    <row r="152" spans="1:30" s="15" customFormat="1" ht="26.25" customHeight="1">
      <c r="A152" s="525" t="s">
        <v>537</v>
      </c>
      <c r="B152" s="525"/>
      <c r="C152" s="530" t="s">
        <v>538</v>
      </c>
      <c r="D152" s="530"/>
      <c r="E152" s="530"/>
      <c r="F152" s="530"/>
      <c r="G152" s="530"/>
      <c r="H152" s="530"/>
      <c r="I152" s="203">
        <f t="shared" si="22"/>
        <v>143</v>
      </c>
      <c r="J152" s="517">
        <f t="shared" si="26"/>
        <v>39</v>
      </c>
      <c r="K152" s="517"/>
      <c r="L152" s="239">
        <f t="shared" si="21"/>
        <v>10</v>
      </c>
      <c r="M152" s="203">
        <v>14</v>
      </c>
      <c r="N152" s="203">
        <v>0</v>
      </c>
      <c r="O152" s="203">
        <v>25</v>
      </c>
      <c r="P152" s="203">
        <v>10</v>
      </c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>
        <v>39</v>
      </c>
      <c r="AB152" s="203"/>
      <c r="AC152" s="203"/>
      <c r="AD152" s="203"/>
    </row>
    <row r="153" spans="1:30" s="15" customFormat="1" ht="26.25" customHeight="1">
      <c r="A153" s="525" t="s">
        <v>539</v>
      </c>
      <c r="B153" s="525"/>
      <c r="C153" s="527" t="s">
        <v>540</v>
      </c>
      <c r="D153" s="527"/>
      <c r="E153" s="527"/>
      <c r="F153" s="527"/>
      <c r="G153" s="527"/>
      <c r="H153" s="527"/>
      <c r="I153" s="203">
        <f t="shared" si="22"/>
        <v>144</v>
      </c>
      <c r="J153" s="517">
        <f t="shared" si="26"/>
        <v>215</v>
      </c>
      <c r="K153" s="517"/>
      <c r="L153" s="239">
        <f t="shared" si="21"/>
        <v>8</v>
      </c>
      <c r="M153" s="203"/>
      <c r="N153" s="203"/>
      <c r="O153" s="203"/>
      <c r="P153" s="203"/>
      <c r="Q153" s="203">
        <v>43</v>
      </c>
      <c r="R153" s="203">
        <v>6</v>
      </c>
      <c r="S153" s="203">
        <v>172</v>
      </c>
      <c r="T153" s="203">
        <v>2</v>
      </c>
      <c r="U153" s="203"/>
      <c r="V153" s="203"/>
      <c r="W153" s="203"/>
      <c r="X153" s="203"/>
      <c r="Y153" s="203"/>
      <c r="Z153" s="203"/>
      <c r="AA153" s="203">
        <v>215</v>
      </c>
      <c r="AB153" s="203"/>
      <c r="AC153" s="203"/>
      <c r="AD153" s="203"/>
    </row>
    <row r="154" spans="1:30" s="15" customFormat="1" ht="26.25" customHeight="1">
      <c r="A154" s="525" t="s">
        <v>541</v>
      </c>
      <c r="B154" s="525"/>
      <c r="C154" s="527" t="s">
        <v>542</v>
      </c>
      <c r="D154" s="527"/>
      <c r="E154" s="527"/>
      <c r="F154" s="527"/>
      <c r="G154" s="527"/>
      <c r="H154" s="527"/>
      <c r="I154" s="203">
        <f t="shared" si="22"/>
        <v>145</v>
      </c>
      <c r="J154" s="517">
        <f t="shared" si="26"/>
        <v>61</v>
      </c>
      <c r="K154" s="517"/>
      <c r="L154" s="239">
        <f t="shared" si="21"/>
        <v>33</v>
      </c>
      <c r="M154" s="203"/>
      <c r="N154" s="203"/>
      <c r="O154" s="203">
        <v>61</v>
      </c>
      <c r="P154" s="203">
        <v>33</v>
      </c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>
        <v>61</v>
      </c>
      <c r="AB154" s="203"/>
      <c r="AC154" s="203"/>
      <c r="AD154" s="203"/>
    </row>
    <row r="155" spans="1:30" s="15" customFormat="1" ht="26.25" customHeight="1">
      <c r="A155" s="541" t="s">
        <v>543</v>
      </c>
      <c r="B155" s="541"/>
      <c r="C155" s="524" t="s">
        <v>544</v>
      </c>
      <c r="D155" s="524"/>
      <c r="E155" s="524"/>
      <c r="F155" s="524"/>
      <c r="G155" s="524"/>
      <c r="H155" s="524"/>
      <c r="I155" s="203">
        <f t="shared" si="22"/>
        <v>146</v>
      </c>
      <c r="J155" s="517">
        <f t="shared" si="26"/>
        <v>123</v>
      </c>
      <c r="K155" s="517"/>
      <c r="L155" s="239">
        <f t="shared" si="21"/>
        <v>74</v>
      </c>
      <c r="M155" s="203"/>
      <c r="N155" s="203"/>
      <c r="O155" s="203"/>
      <c r="P155" s="203"/>
      <c r="Q155" s="203">
        <v>99</v>
      </c>
      <c r="R155" s="203">
        <v>63</v>
      </c>
      <c r="S155" s="203">
        <v>24</v>
      </c>
      <c r="T155" s="203">
        <v>11</v>
      </c>
      <c r="U155" s="203"/>
      <c r="V155" s="203"/>
      <c r="W155" s="203"/>
      <c r="X155" s="203"/>
      <c r="Y155" s="203"/>
      <c r="Z155" s="203"/>
      <c r="AA155" s="203">
        <v>123</v>
      </c>
      <c r="AB155" s="203"/>
      <c r="AC155" s="203"/>
      <c r="AD155" s="203"/>
    </row>
    <row r="156" spans="1:30" s="15" customFormat="1" ht="18" customHeight="1">
      <c r="A156" s="525" t="s">
        <v>545</v>
      </c>
      <c r="B156" s="525"/>
      <c r="C156" s="530" t="s">
        <v>546</v>
      </c>
      <c r="D156" s="530"/>
      <c r="E156" s="530"/>
      <c r="F156" s="530"/>
      <c r="G156" s="530"/>
      <c r="H156" s="530"/>
      <c r="I156" s="203">
        <f t="shared" si="22"/>
        <v>147</v>
      </c>
      <c r="J156" s="517">
        <f t="shared" si="26"/>
        <v>73</v>
      </c>
      <c r="K156" s="517"/>
      <c r="L156" s="239">
        <f t="shared" si="21"/>
        <v>5</v>
      </c>
      <c r="M156" s="203">
        <v>24</v>
      </c>
      <c r="N156" s="203">
        <v>1</v>
      </c>
      <c r="O156" s="203">
        <v>49</v>
      </c>
      <c r="P156" s="203">
        <v>4</v>
      </c>
      <c r="Q156" s="203">
        <v>0</v>
      </c>
      <c r="R156" s="203">
        <v>0</v>
      </c>
      <c r="S156" s="203"/>
      <c r="T156" s="203"/>
      <c r="U156" s="203"/>
      <c r="V156" s="203"/>
      <c r="W156" s="203"/>
      <c r="X156" s="203"/>
      <c r="Y156" s="203"/>
      <c r="Z156" s="203"/>
      <c r="AA156" s="203">
        <v>73</v>
      </c>
      <c r="AB156" s="203"/>
      <c r="AC156" s="203"/>
      <c r="AD156" s="203"/>
    </row>
    <row r="157" spans="1:30" s="15" customFormat="1" ht="18" customHeight="1">
      <c r="A157" s="525" t="s">
        <v>547</v>
      </c>
      <c r="B157" s="525"/>
      <c r="C157" s="527" t="s">
        <v>548</v>
      </c>
      <c r="D157" s="527"/>
      <c r="E157" s="527"/>
      <c r="F157" s="527"/>
      <c r="G157" s="527"/>
      <c r="H157" s="527"/>
      <c r="I157" s="203">
        <f t="shared" si="22"/>
        <v>148</v>
      </c>
      <c r="J157" s="517">
        <f t="shared" si="26"/>
        <v>37</v>
      </c>
      <c r="K157" s="517"/>
      <c r="L157" s="239">
        <f t="shared" si="21"/>
        <v>10</v>
      </c>
      <c r="M157" s="203"/>
      <c r="N157" s="203"/>
      <c r="O157" s="203"/>
      <c r="P157" s="203"/>
      <c r="Q157" s="203">
        <v>37</v>
      </c>
      <c r="R157" s="203">
        <v>10</v>
      </c>
      <c r="S157" s="203"/>
      <c r="T157" s="203"/>
      <c r="U157" s="203"/>
      <c r="V157" s="203"/>
      <c r="W157" s="203"/>
      <c r="X157" s="203"/>
      <c r="Y157" s="203"/>
      <c r="Z157" s="203"/>
      <c r="AA157" s="203">
        <v>37</v>
      </c>
      <c r="AB157" s="203"/>
      <c r="AC157" s="203"/>
      <c r="AD157" s="203"/>
    </row>
    <row r="158" spans="1:30" s="15" customFormat="1" ht="18" customHeight="1">
      <c r="A158" s="525" t="s">
        <v>549</v>
      </c>
      <c r="B158" s="525"/>
      <c r="C158" s="527" t="s">
        <v>550</v>
      </c>
      <c r="D158" s="527"/>
      <c r="E158" s="527"/>
      <c r="F158" s="527"/>
      <c r="G158" s="527"/>
      <c r="H158" s="527"/>
      <c r="I158" s="203">
        <f t="shared" si="22"/>
        <v>149</v>
      </c>
      <c r="J158" s="517">
        <f t="shared" si="26"/>
        <v>30</v>
      </c>
      <c r="K158" s="517"/>
      <c r="L158" s="239">
        <f t="shared" si="21"/>
        <v>20</v>
      </c>
      <c r="M158" s="203"/>
      <c r="N158" s="203"/>
      <c r="O158" s="203"/>
      <c r="P158" s="203"/>
      <c r="Q158" s="203">
        <v>30</v>
      </c>
      <c r="R158" s="203">
        <v>20</v>
      </c>
      <c r="S158" s="203"/>
      <c r="T158" s="203"/>
      <c r="U158" s="203"/>
      <c r="V158" s="203"/>
      <c r="W158" s="203"/>
      <c r="X158" s="203"/>
      <c r="Y158" s="203"/>
      <c r="Z158" s="203"/>
      <c r="AA158" s="203">
        <v>30</v>
      </c>
      <c r="AB158" s="203"/>
      <c r="AC158" s="203"/>
      <c r="AD158" s="203"/>
    </row>
    <row r="159" spans="1:30" s="15" customFormat="1" ht="24.75" customHeight="1">
      <c r="A159" s="525" t="s">
        <v>551</v>
      </c>
      <c r="B159" s="525"/>
      <c r="C159" s="527" t="s">
        <v>552</v>
      </c>
      <c r="D159" s="527"/>
      <c r="E159" s="527"/>
      <c r="F159" s="527"/>
      <c r="G159" s="527"/>
      <c r="H159" s="527"/>
      <c r="I159" s="203">
        <f t="shared" si="22"/>
        <v>150</v>
      </c>
      <c r="J159" s="517">
        <f t="shared" si="26"/>
        <v>18</v>
      </c>
      <c r="K159" s="517"/>
      <c r="L159" s="239">
        <f t="shared" si="21"/>
        <v>1</v>
      </c>
      <c r="M159" s="203">
        <v>9</v>
      </c>
      <c r="N159" s="203">
        <v>1</v>
      </c>
      <c r="O159" s="203">
        <v>9</v>
      </c>
      <c r="P159" s="203">
        <v>0</v>
      </c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>
        <v>18</v>
      </c>
      <c r="AB159" s="203"/>
      <c r="AC159" s="203"/>
      <c r="AD159" s="203"/>
    </row>
    <row r="160" spans="1:30" s="15" customFormat="1" ht="24.75" customHeight="1">
      <c r="A160" s="525" t="s">
        <v>553</v>
      </c>
      <c r="B160" s="525"/>
      <c r="C160" s="527" t="s">
        <v>554</v>
      </c>
      <c r="D160" s="527"/>
      <c r="E160" s="527"/>
      <c r="F160" s="527"/>
      <c r="G160" s="527"/>
      <c r="H160" s="527"/>
      <c r="I160" s="203">
        <f t="shared" si="22"/>
        <v>151</v>
      </c>
      <c r="J160" s="517">
        <f t="shared" si="26"/>
        <v>878</v>
      </c>
      <c r="K160" s="517"/>
      <c r="L160" s="239">
        <f t="shared" si="21"/>
        <v>38</v>
      </c>
      <c r="M160" s="203"/>
      <c r="N160" s="203"/>
      <c r="O160" s="203"/>
      <c r="P160" s="203"/>
      <c r="Q160" s="203">
        <v>130</v>
      </c>
      <c r="R160" s="203">
        <v>19</v>
      </c>
      <c r="S160" s="203">
        <v>718</v>
      </c>
      <c r="T160" s="203">
        <v>10</v>
      </c>
      <c r="U160" s="203">
        <v>30</v>
      </c>
      <c r="V160" s="203">
        <v>9</v>
      </c>
      <c r="W160" s="203"/>
      <c r="X160" s="203"/>
      <c r="Y160" s="203"/>
      <c r="Z160" s="203"/>
      <c r="AA160" s="203">
        <v>848</v>
      </c>
      <c r="AB160" s="203"/>
      <c r="AC160" s="203"/>
      <c r="AD160" s="203">
        <v>30</v>
      </c>
    </row>
    <row r="161" spans="1:30" s="15" customFormat="1" ht="24.75" customHeight="1">
      <c r="A161" s="525" t="s">
        <v>555</v>
      </c>
      <c r="B161" s="525"/>
      <c r="C161" s="527" t="s">
        <v>556</v>
      </c>
      <c r="D161" s="527"/>
      <c r="E161" s="527"/>
      <c r="F161" s="527"/>
      <c r="G161" s="527"/>
      <c r="H161" s="527"/>
      <c r="I161" s="203">
        <f t="shared" si="22"/>
        <v>152</v>
      </c>
      <c r="J161" s="517">
        <f t="shared" si="26"/>
        <v>45</v>
      </c>
      <c r="K161" s="517"/>
      <c r="L161" s="239">
        <f t="shared" si="21"/>
        <v>32</v>
      </c>
      <c r="M161" s="203"/>
      <c r="N161" s="203"/>
      <c r="O161" s="203"/>
      <c r="P161" s="203"/>
      <c r="Q161" s="203">
        <v>45</v>
      </c>
      <c r="R161" s="203">
        <v>32</v>
      </c>
      <c r="S161" s="203"/>
      <c r="T161" s="203"/>
      <c r="U161" s="203"/>
      <c r="V161" s="203"/>
      <c r="W161" s="203"/>
      <c r="X161" s="203"/>
      <c r="Y161" s="203"/>
      <c r="Z161" s="203"/>
      <c r="AA161" s="203">
        <v>45</v>
      </c>
      <c r="AB161" s="203"/>
      <c r="AC161" s="203"/>
      <c r="AD161" s="203">
        <v>0</v>
      </c>
    </row>
    <row r="162" spans="1:30" s="15" customFormat="1" ht="18" customHeight="1">
      <c r="A162" s="525" t="s">
        <v>557</v>
      </c>
      <c r="B162" s="525"/>
      <c r="C162" s="527" t="s">
        <v>558</v>
      </c>
      <c r="D162" s="527"/>
      <c r="E162" s="527"/>
      <c r="F162" s="527"/>
      <c r="G162" s="527"/>
      <c r="H162" s="527"/>
      <c r="I162" s="203">
        <f t="shared" si="22"/>
        <v>153</v>
      </c>
      <c r="J162" s="517">
        <f t="shared" si="26"/>
        <v>5</v>
      </c>
      <c r="K162" s="517"/>
      <c r="L162" s="239">
        <f t="shared" si="21"/>
        <v>1</v>
      </c>
      <c r="M162" s="203"/>
      <c r="N162" s="203"/>
      <c r="O162" s="203"/>
      <c r="P162" s="203"/>
      <c r="Q162" s="203">
        <v>5</v>
      </c>
      <c r="R162" s="203">
        <v>1</v>
      </c>
      <c r="S162" s="203"/>
      <c r="T162" s="203"/>
      <c r="U162" s="203"/>
      <c r="V162" s="203"/>
      <c r="W162" s="203"/>
      <c r="X162" s="203"/>
      <c r="Y162" s="203"/>
      <c r="Z162" s="203"/>
      <c r="AA162" s="203">
        <v>5</v>
      </c>
      <c r="AB162" s="203"/>
      <c r="AC162" s="203"/>
      <c r="AD162" s="203"/>
    </row>
    <row r="163" spans="1:30" s="15" customFormat="1" ht="18" customHeight="1">
      <c r="A163" s="529" t="s">
        <v>559</v>
      </c>
      <c r="B163" s="529"/>
      <c r="C163" s="530" t="s">
        <v>560</v>
      </c>
      <c r="D163" s="530"/>
      <c r="E163" s="530"/>
      <c r="F163" s="530"/>
      <c r="G163" s="530"/>
      <c r="H163" s="530"/>
      <c r="I163" s="203">
        <f t="shared" si="22"/>
        <v>154</v>
      </c>
      <c r="J163" s="517">
        <f t="shared" si="26"/>
        <v>16</v>
      </c>
      <c r="K163" s="517"/>
      <c r="L163" s="239">
        <f t="shared" si="21"/>
        <v>1</v>
      </c>
      <c r="M163" s="203"/>
      <c r="N163" s="203"/>
      <c r="O163" s="203"/>
      <c r="P163" s="203"/>
      <c r="Q163" s="205">
        <v>16</v>
      </c>
      <c r="R163" s="205">
        <v>1</v>
      </c>
      <c r="S163" s="203"/>
      <c r="T163" s="203"/>
      <c r="U163" s="203"/>
      <c r="V163" s="203"/>
      <c r="W163" s="203"/>
      <c r="X163" s="203"/>
      <c r="Y163" s="203"/>
      <c r="Z163" s="203"/>
      <c r="AA163" s="203">
        <v>16</v>
      </c>
      <c r="AB163" s="203"/>
      <c r="AC163" s="203"/>
      <c r="AD163" s="203"/>
    </row>
    <row r="164" spans="1:30" s="15" customFormat="1" ht="24.75" customHeight="1">
      <c r="A164" s="525" t="s">
        <v>561</v>
      </c>
      <c r="B164" s="525"/>
      <c r="C164" s="527" t="s">
        <v>562</v>
      </c>
      <c r="D164" s="527"/>
      <c r="E164" s="527"/>
      <c r="F164" s="527"/>
      <c r="G164" s="527"/>
      <c r="H164" s="527"/>
      <c r="I164" s="203">
        <f t="shared" si="22"/>
        <v>155</v>
      </c>
      <c r="J164" s="517">
        <f t="shared" si="26"/>
        <v>52</v>
      </c>
      <c r="K164" s="517"/>
      <c r="L164" s="239">
        <f t="shared" si="21"/>
        <v>3</v>
      </c>
      <c r="M164" s="242"/>
      <c r="N164" s="242"/>
      <c r="O164" s="242"/>
      <c r="P164" s="242"/>
      <c r="Q164" s="242">
        <v>13</v>
      </c>
      <c r="R164" s="242">
        <v>3</v>
      </c>
      <c r="S164" s="242">
        <v>39</v>
      </c>
      <c r="T164" s="242">
        <v>0</v>
      </c>
      <c r="U164" s="242"/>
      <c r="V164" s="242"/>
      <c r="W164" s="242"/>
      <c r="X164" s="242"/>
      <c r="Y164" s="242"/>
      <c r="Z164" s="242"/>
      <c r="AA164" s="242">
        <v>52</v>
      </c>
      <c r="AB164" s="242"/>
      <c r="AC164" s="242"/>
      <c r="AD164" s="242">
        <v>0</v>
      </c>
    </row>
    <row r="165" spans="1:30" s="15" customFormat="1" ht="42" customHeight="1">
      <c r="A165" s="535" t="s">
        <v>563</v>
      </c>
      <c r="B165" s="535"/>
      <c r="C165" s="527" t="s">
        <v>564</v>
      </c>
      <c r="D165" s="527"/>
      <c r="E165" s="527"/>
      <c r="F165" s="527"/>
      <c r="G165" s="527"/>
      <c r="H165" s="527"/>
      <c r="I165" s="203">
        <f t="shared" si="22"/>
        <v>156</v>
      </c>
      <c r="J165" s="517">
        <f t="shared" si="26"/>
        <v>25</v>
      </c>
      <c r="K165" s="517"/>
      <c r="L165" s="239">
        <f t="shared" si="21"/>
        <v>5</v>
      </c>
      <c r="M165" s="203"/>
      <c r="N165" s="203"/>
      <c r="O165" s="203"/>
      <c r="P165" s="203"/>
      <c r="Q165" s="203">
        <v>25</v>
      </c>
      <c r="R165" s="203">
        <v>5</v>
      </c>
      <c r="S165" s="203"/>
      <c r="T165" s="203"/>
      <c r="U165" s="203"/>
      <c r="V165" s="203"/>
      <c r="W165" s="203"/>
      <c r="X165" s="203"/>
      <c r="Y165" s="203"/>
      <c r="Z165" s="203"/>
      <c r="AA165" s="203">
        <v>25</v>
      </c>
      <c r="AB165" s="203"/>
      <c r="AC165" s="203"/>
      <c r="AD165" s="203"/>
    </row>
    <row r="166" spans="1:30" s="15" customFormat="1" ht="26.25" customHeight="1">
      <c r="A166" s="540" t="s">
        <v>565</v>
      </c>
      <c r="B166" s="540"/>
      <c r="C166" s="527" t="s">
        <v>566</v>
      </c>
      <c r="D166" s="527"/>
      <c r="E166" s="527"/>
      <c r="F166" s="527"/>
      <c r="G166" s="527"/>
      <c r="H166" s="527"/>
      <c r="I166" s="203">
        <f t="shared" si="22"/>
        <v>157</v>
      </c>
      <c r="J166" s="517">
        <f t="shared" si="26"/>
        <v>747</v>
      </c>
      <c r="K166" s="517"/>
      <c r="L166" s="239">
        <f t="shared" si="21"/>
        <v>80</v>
      </c>
      <c r="M166" s="203"/>
      <c r="N166" s="203"/>
      <c r="O166" s="203"/>
      <c r="P166" s="203"/>
      <c r="Q166" s="203">
        <v>537</v>
      </c>
      <c r="R166" s="203">
        <v>51</v>
      </c>
      <c r="S166" s="203">
        <v>180</v>
      </c>
      <c r="T166" s="203">
        <v>22</v>
      </c>
      <c r="U166" s="203">
        <v>30</v>
      </c>
      <c r="V166" s="203">
        <v>7</v>
      </c>
      <c r="W166" s="203"/>
      <c r="X166" s="203"/>
      <c r="Y166" s="203"/>
      <c r="Z166" s="203"/>
      <c r="AA166" s="203">
        <v>717</v>
      </c>
      <c r="AB166" s="203"/>
      <c r="AC166" s="203"/>
      <c r="AD166" s="203">
        <v>30</v>
      </c>
    </row>
    <row r="167" spans="1:30" s="15" customFormat="1" ht="28.5" customHeight="1">
      <c r="A167" s="525" t="s">
        <v>567</v>
      </c>
      <c r="B167" s="525"/>
      <c r="C167" s="527" t="s">
        <v>568</v>
      </c>
      <c r="D167" s="527"/>
      <c r="E167" s="527"/>
      <c r="F167" s="527"/>
      <c r="G167" s="527"/>
      <c r="H167" s="527"/>
      <c r="I167" s="203">
        <f t="shared" si="22"/>
        <v>158</v>
      </c>
      <c r="J167" s="517">
        <f t="shared" si="26"/>
        <v>15</v>
      </c>
      <c r="K167" s="517"/>
      <c r="L167" s="239">
        <f t="shared" si="21"/>
        <v>9</v>
      </c>
      <c r="M167" s="203"/>
      <c r="N167" s="203"/>
      <c r="O167" s="203"/>
      <c r="P167" s="203"/>
      <c r="Q167" s="203">
        <v>15</v>
      </c>
      <c r="R167" s="203">
        <v>9</v>
      </c>
      <c r="S167" s="203"/>
      <c r="T167" s="203"/>
      <c r="U167" s="203"/>
      <c r="V167" s="203"/>
      <c r="W167" s="203"/>
      <c r="X167" s="203"/>
      <c r="Y167" s="203"/>
      <c r="Z167" s="203"/>
      <c r="AA167" s="203">
        <v>15</v>
      </c>
      <c r="AB167" s="203"/>
      <c r="AC167" s="203"/>
      <c r="AD167" s="203"/>
    </row>
    <row r="168" spans="1:30" s="15" customFormat="1" ht="18" customHeight="1">
      <c r="A168" s="520" t="s">
        <v>569</v>
      </c>
      <c r="B168" s="520"/>
      <c r="C168" s="520"/>
      <c r="D168" s="520"/>
      <c r="E168" s="520"/>
      <c r="F168" s="520"/>
      <c r="G168" s="520"/>
      <c r="H168" s="520"/>
      <c r="I168" s="306">
        <f t="shared" si="22"/>
        <v>159</v>
      </c>
      <c r="J168" s="517">
        <f>SUBTOTAL(9,J169:K184)</f>
        <v>1827</v>
      </c>
      <c r="K168" s="517"/>
      <c r="L168" s="255">
        <f>SUBTOTAL(9,L169:L184)</f>
        <v>817</v>
      </c>
      <c r="M168" s="255">
        <f t="shared" ref="M168:AD168" si="27">SUBTOTAL(9,M169:M184)</f>
        <v>52</v>
      </c>
      <c r="N168" s="255">
        <f t="shared" si="27"/>
        <v>23</v>
      </c>
      <c r="O168" s="255">
        <f t="shared" si="27"/>
        <v>220</v>
      </c>
      <c r="P168" s="255">
        <f t="shared" si="27"/>
        <v>79</v>
      </c>
      <c r="Q168" s="255">
        <f t="shared" si="27"/>
        <v>1143</v>
      </c>
      <c r="R168" s="255">
        <f t="shared" si="27"/>
        <v>635</v>
      </c>
      <c r="S168" s="255">
        <f t="shared" si="27"/>
        <v>412</v>
      </c>
      <c r="T168" s="255">
        <f t="shared" si="27"/>
        <v>80</v>
      </c>
      <c r="U168" s="255">
        <f t="shared" si="27"/>
        <v>0</v>
      </c>
      <c r="V168" s="255">
        <f t="shared" si="27"/>
        <v>0</v>
      </c>
      <c r="W168" s="255">
        <f t="shared" si="27"/>
        <v>0</v>
      </c>
      <c r="X168" s="255">
        <f t="shared" si="27"/>
        <v>0</v>
      </c>
      <c r="Y168" s="255">
        <f t="shared" si="27"/>
        <v>0</v>
      </c>
      <c r="Z168" s="255">
        <f t="shared" si="27"/>
        <v>0</v>
      </c>
      <c r="AA168" s="255">
        <f t="shared" si="27"/>
        <v>1802</v>
      </c>
      <c r="AB168" s="255">
        <f t="shared" si="27"/>
        <v>0</v>
      </c>
      <c r="AC168" s="255">
        <f t="shared" si="27"/>
        <v>25</v>
      </c>
      <c r="AD168" s="255">
        <f t="shared" si="27"/>
        <v>0</v>
      </c>
    </row>
    <row r="169" spans="1:30" s="15" customFormat="1" ht="18" customHeight="1">
      <c r="A169" s="516" t="s">
        <v>570</v>
      </c>
      <c r="B169" s="516"/>
      <c r="C169" s="516" t="s">
        <v>571</v>
      </c>
      <c r="D169" s="516"/>
      <c r="E169" s="516"/>
      <c r="F169" s="516"/>
      <c r="G169" s="516"/>
      <c r="H169" s="516"/>
      <c r="I169" s="203">
        <f t="shared" si="22"/>
        <v>160</v>
      </c>
      <c r="J169" s="517">
        <f>+M169+O169+Q169+S169+U169+W169+Y169</f>
        <v>78</v>
      </c>
      <c r="K169" s="517"/>
      <c r="L169" s="239">
        <f t="shared" si="21"/>
        <v>38</v>
      </c>
      <c r="M169" s="203">
        <v>45</v>
      </c>
      <c r="N169" s="203">
        <v>23</v>
      </c>
      <c r="O169" s="203">
        <v>33</v>
      </c>
      <c r="P169" s="203">
        <v>15</v>
      </c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>
        <v>78</v>
      </c>
      <c r="AB169" s="203"/>
      <c r="AC169" s="203"/>
      <c r="AD169" s="203"/>
    </row>
    <row r="170" spans="1:30" s="15" customFormat="1" ht="18" customHeight="1">
      <c r="A170" s="516" t="s">
        <v>572</v>
      </c>
      <c r="B170" s="516"/>
      <c r="C170" s="516" t="s">
        <v>573</v>
      </c>
      <c r="D170" s="516"/>
      <c r="E170" s="516"/>
      <c r="F170" s="516"/>
      <c r="G170" s="516"/>
      <c r="H170" s="516"/>
      <c r="I170" s="203">
        <f t="shared" si="22"/>
        <v>161</v>
      </c>
      <c r="J170" s="517">
        <f t="shared" ref="J170:J184" si="28">+M170+O170+Q170+S170+U170+W170+Y170</f>
        <v>118</v>
      </c>
      <c r="K170" s="517"/>
      <c r="L170" s="239">
        <f t="shared" si="21"/>
        <v>48</v>
      </c>
      <c r="M170" s="203"/>
      <c r="N170" s="203"/>
      <c r="O170" s="203"/>
      <c r="P170" s="203"/>
      <c r="Q170" s="203">
        <v>118</v>
      </c>
      <c r="R170" s="203">
        <v>48</v>
      </c>
      <c r="S170" s="203"/>
      <c r="T170" s="203"/>
      <c r="U170" s="203"/>
      <c r="V170" s="203"/>
      <c r="W170" s="203"/>
      <c r="X170" s="203"/>
      <c r="Y170" s="203"/>
      <c r="Z170" s="203"/>
      <c r="AA170" s="203">
        <v>118</v>
      </c>
      <c r="AB170" s="203"/>
      <c r="AC170" s="203"/>
      <c r="AD170" s="203"/>
    </row>
    <row r="171" spans="1:30" s="15" customFormat="1" ht="18" customHeight="1">
      <c r="A171" s="518" t="s">
        <v>574</v>
      </c>
      <c r="B171" s="518"/>
      <c r="C171" s="539" t="s">
        <v>575</v>
      </c>
      <c r="D171" s="539"/>
      <c r="E171" s="539"/>
      <c r="F171" s="539"/>
      <c r="G171" s="539"/>
      <c r="H171" s="539"/>
      <c r="I171" s="203">
        <f t="shared" si="22"/>
        <v>162</v>
      </c>
      <c r="J171" s="517">
        <f t="shared" si="28"/>
        <v>294</v>
      </c>
      <c r="K171" s="517"/>
      <c r="L171" s="239">
        <f t="shared" si="21"/>
        <v>84</v>
      </c>
      <c r="M171" s="203"/>
      <c r="N171" s="203"/>
      <c r="O171" s="203"/>
      <c r="P171" s="203"/>
      <c r="Q171" s="203">
        <v>172</v>
      </c>
      <c r="R171" s="203">
        <v>64</v>
      </c>
      <c r="S171" s="203">
        <v>122</v>
      </c>
      <c r="T171" s="203">
        <v>20</v>
      </c>
      <c r="U171" s="203"/>
      <c r="V171" s="203"/>
      <c r="W171" s="203"/>
      <c r="X171" s="203"/>
      <c r="Y171" s="203"/>
      <c r="Z171" s="203"/>
      <c r="AA171" s="203">
        <v>294</v>
      </c>
      <c r="AB171" s="203"/>
      <c r="AC171" s="203"/>
      <c r="AD171" s="203"/>
    </row>
    <row r="172" spans="1:30" s="15" customFormat="1" ht="18" customHeight="1">
      <c r="A172" s="516" t="s">
        <v>576</v>
      </c>
      <c r="B172" s="516"/>
      <c r="C172" s="516" t="s">
        <v>577</v>
      </c>
      <c r="D172" s="516"/>
      <c r="E172" s="516"/>
      <c r="F172" s="516"/>
      <c r="G172" s="516"/>
      <c r="H172" s="516"/>
      <c r="I172" s="203">
        <f t="shared" si="22"/>
        <v>163</v>
      </c>
      <c r="J172" s="517">
        <f t="shared" si="28"/>
        <v>137</v>
      </c>
      <c r="K172" s="517"/>
      <c r="L172" s="239">
        <f t="shared" si="21"/>
        <v>41</v>
      </c>
      <c r="M172" s="203"/>
      <c r="N172" s="203"/>
      <c r="O172" s="203">
        <v>137</v>
      </c>
      <c r="P172" s="203">
        <v>41</v>
      </c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>
        <v>137</v>
      </c>
      <c r="AB172" s="203"/>
      <c r="AC172" s="203"/>
      <c r="AD172" s="203"/>
    </row>
    <row r="173" spans="1:30" s="15" customFormat="1" ht="18" customHeight="1">
      <c r="A173" s="538" t="s">
        <v>578</v>
      </c>
      <c r="B173" s="538"/>
      <c r="C173" s="524" t="s">
        <v>579</v>
      </c>
      <c r="D173" s="524"/>
      <c r="E173" s="524"/>
      <c r="F173" s="524"/>
      <c r="G173" s="524"/>
      <c r="H173" s="524"/>
      <c r="I173" s="203">
        <f t="shared" si="22"/>
        <v>164</v>
      </c>
      <c r="J173" s="517">
        <f t="shared" si="28"/>
        <v>43</v>
      </c>
      <c r="K173" s="517"/>
      <c r="L173" s="239">
        <f t="shared" si="21"/>
        <v>14</v>
      </c>
      <c r="M173" s="203"/>
      <c r="N173" s="203"/>
      <c r="O173" s="203"/>
      <c r="P173" s="203"/>
      <c r="Q173" s="203">
        <v>31</v>
      </c>
      <c r="R173" s="203">
        <v>13</v>
      </c>
      <c r="S173" s="203">
        <v>12</v>
      </c>
      <c r="T173" s="203">
        <v>1</v>
      </c>
      <c r="U173" s="203"/>
      <c r="V173" s="203"/>
      <c r="W173" s="203"/>
      <c r="X173" s="203"/>
      <c r="Y173" s="203"/>
      <c r="Z173" s="203"/>
      <c r="AA173" s="203">
        <v>43</v>
      </c>
      <c r="AB173" s="203"/>
      <c r="AC173" s="203"/>
      <c r="AD173" s="203"/>
    </row>
    <row r="174" spans="1:30" s="15" customFormat="1" ht="28.5" customHeight="1">
      <c r="A174" s="516" t="s">
        <v>580</v>
      </c>
      <c r="B174" s="516"/>
      <c r="C174" s="516" t="s">
        <v>581</v>
      </c>
      <c r="D174" s="516"/>
      <c r="E174" s="516"/>
      <c r="F174" s="516"/>
      <c r="G174" s="516"/>
      <c r="H174" s="516"/>
      <c r="I174" s="203">
        <f t="shared" si="22"/>
        <v>165</v>
      </c>
      <c r="J174" s="517">
        <f t="shared" si="28"/>
        <v>248</v>
      </c>
      <c r="K174" s="517"/>
      <c r="L174" s="239">
        <f t="shared" si="21"/>
        <v>169</v>
      </c>
      <c r="M174" s="203"/>
      <c r="N174" s="203"/>
      <c r="O174" s="203"/>
      <c r="P174" s="203"/>
      <c r="Q174" s="203">
        <v>207</v>
      </c>
      <c r="R174" s="203">
        <v>152</v>
      </c>
      <c r="S174" s="203">
        <v>41</v>
      </c>
      <c r="T174" s="203">
        <v>17</v>
      </c>
      <c r="U174" s="203"/>
      <c r="V174" s="203"/>
      <c r="W174" s="203"/>
      <c r="X174" s="203"/>
      <c r="Y174" s="203"/>
      <c r="Z174" s="203"/>
      <c r="AA174" s="203">
        <v>248</v>
      </c>
      <c r="AB174" s="203"/>
      <c r="AC174" s="203"/>
      <c r="AD174" s="203"/>
    </row>
    <row r="175" spans="1:30" s="15" customFormat="1" ht="26.25" customHeight="1">
      <c r="A175" s="516" t="s">
        <v>582</v>
      </c>
      <c r="B175" s="516"/>
      <c r="C175" s="516" t="s">
        <v>583</v>
      </c>
      <c r="D175" s="516"/>
      <c r="E175" s="516"/>
      <c r="F175" s="516"/>
      <c r="G175" s="516"/>
      <c r="H175" s="516"/>
      <c r="I175" s="203">
        <f t="shared" si="22"/>
        <v>166</v>
      </c>
      <c r="J175" s="517">
        <f t="shared" si="28"/>
        <v>7</v>
      </c>
      <c r="K175" s="517"/>
      <c r="L175" s="239">
        <f t="shared" si="21"/>
        <v>0</v>
      </c>
      <c r="M175" s="203">
        <v>7</v>
      </c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>
        <v>7</v>
      </c>
      <c r="AB175" s="203"/>
      <c r="AC175" s="203"/>
      <c r="AD175" s="203"/>
    </row>
    <row r="176" spans="1:30" s="15" customFormat="1" ht="26.25" customHeight="1">
      <c r="A176" s="537" t="s">
        <v>584</v>
      </c>
      <c r="B176" s="537"/>
      <c r="C176" s="521" t="s">
        <v>585</v>
      </c>
      <c r="D176" s="521"/>
      <c r="E176" s="521"/>
      <c r="F176" s="521"/>
      <c r="G176" s="521"/>
      <c r="H176" s="521"/>
      <c r="I176" s="203">
        <f t="shared" si="22"/>
        <v>167</v>
      </c>
      <c r="J176" s="517">
        <f t="shared" si="28"/>
        <v>102</v>
      </c>
      <c r="K176" s="517"/>
      <c r="L176" s="239">
        <f t="shared" si="21"/>
        <v>0</v>
      </c>
      <c r="M176" s="203"/>
      <c r="N176" s="203"/>
      <c r="O176" s="203"/>
      <c r="P176" s="203"/>
      <c r="Q176" s="203">
        <v>52</v>
      </c>
      <c r="R176" s="203">
        <v>0</v>
      </c>
      <c r="S176" s="203">
        <v>50</v>
      </c>
      <c r="T176" s="203">
        <v>0</v>
      </c>
      <c r="U176" s="203"/>
      <c r="V176" s="203"/>
      <c r="W176" s="203"/>
      <c r="X176" s="203"/>
      <c r="Y176" s="203"/>
      <c r="Z176" s="203"/>
      <c r="AA176" s="203">
        <v>102</v>
      </c>
      <c r="AB176" s="203"/>
      <c r="AC176" s="203"/>
      <c r="AD176" s="203"/>
    </row>
    <row r="177" spans="1:30" s="15" customFormat="1" ht="26.25" customHeight="1">
      <c r="A177" s="537" t="s">
        <v>586</v>
      </c>
      <c r="B177" s="537"/>
      <c r="C177" s="537" t="s">
        <v>587</v>
      </c>
      <c r="D177" s="537"/>
      <c r="E177" s="537"/>
      <c r="F177" s="537"/>
      <c r="G177" s="537"/>
      <c r="H177" s="537"/>
      <c r="I177" s="203">
        <f t="shared" si="22"/>
        <v>168</v>
      </c>
      <c r="J177" s="517">
        <f t="shared" si="28"/>
        <v>104</v>
      </c>
      <c r="K177" s="517"/>
      <c r="L177" s="239">
        <f t="shared" si="21"/>
        <v>52</v>
      </c>
      <c r="M177" s="203"/>
      <c r="N177" s="203"/>
      <c r="O177" s="203"/>
      <c r="P177" s="203"/>
      <c r="Q177" s="203">
        <v>50</v>
      </c>
      <c r="R177" s="203">
        <v>31</v>
      </c>
      <c r="S177" s="203">
        <v>54</v>
      </c>
      <c r="T177" s="203">
        <v>21</v>
      </c>
      <c r="U177" s="203"/>
      <c r="V177" s="203"/>
      <c r="W177" s="203"/>
      <c r="X177" s="203"/>
      <c r="Y177" s="203"/>
      <c r="Z177" s="203"/>
      <c r="AA177" s="203">
        <v>104</v>
      </c>
      <c r="AB177" s="203"/>
      <c r="AC177" s="203"/>
      <c r="AD177" s="203"/>
    </row>
    <row r="178" spans="1:30" s="15" customFormat="1" ht="26.25" customHeight="1">
      <c r="A178" s="516" t="s">
        <v>588</v>
      </c>
      <c r="B178" s="516"/>
      <c r="C178" s="516" t="s">
        <v>589</v>
      </c>
      <c r="D178" s="516"/>
      <c r="E178" s="516"/>
      <c r="F178" s="516"/>
      <c r="G178" s="516"/>
      <c r="H178" s="516"/>
      <c r="I178" s="203">
        <f t="shared" si="22"/>
        <v>169</v>
      </c>
      <c r="J178" s="517">
        <f t="shared" si="28"/>
        <v>59</v>
      </c>
      <c r="K178" s="517"/>
      <c r="L178" s="239">
        <f t="shared" si="21"/>
        <v>23</v>
      </c>
      <c r="M178" s="203"/>
      <c r="N178" s="203"/>
      <c r="O178" s="203"/>
      <c r="P178" s="203"/>
      <c r="Q178" s="203">
        <v>50</v>
      </c>
      <c r="R178" s="203">
        <v>20</v>
      </c>
      <c r="S178" s="203">
        <v>9</v>
      </c>
      <c r="T178" s="203">
        <v>3</v>
      </c>
      <c r="U178" s="203"/>
      <c r="V178" s="203"/>
      <c r="W178" s="203"/>
      <c r="X178" s="203"/>
      <c r="Y178" s="203"/>
      <c r="Z178" s="203"/>
      <c r="AA178" s="203">
        <v>59</v>
      </c>
      <c r="AB178" s="203"/>
      <c r="AC178" s="203"/>
      <c r="AD178" s="203"/>
    </row>
    <row r="179" spans="1:30" s="15" customFormat="1" ht="18" customHeight="1">
      <c r="A179" s="516" t="s">
        <v>590</v>
      </c>
      <c r="B179" s="516"/>
      <c r="C179" s="516" t="s">
        <v>591</v>
      </c>
      <c r="D179" s="516"/>
      <c r="E179" s="516"/>
      <c r="F179" s="516"/>
      <c r="G179" s="516"/>
      <c r="H179" s="516"/>
      <c r="I179" s="203">
        <f t="shared" si="22"/>
        <v>170</v>
      </c>
      <c r="J179" s="517">
        <f t="shared" si="28"/>
        <v>337</v>
      </c>
      <c r="K179" s="517"/>
      <c r="L179" s="239">
        <f t="shared" si="21"/>
        <v>258</v>
      </c>
      <c r="M179" s="203"/>
      <c r="N179" s="203"/>
      <c r="O179" s="203"/>
      <c r="P179" s="203"/>
      <c r="Q179" s="203">
        <v>318</v>
      </c>
      <c r="R179" s="203">
        <v>242</v>
      </c>
      <c r="S179" s="203">
        <v>19</v>
      </c>
      <c r="T179" s="203">
        <v>16</v>
      </c>
      <c r="U179" s="203"/>
      <c r="V179" s="203"/>
      <c r="W179" s="203"/>
      <c r="X179" s="203"/>
      <c r="Y179" s="203"/>
      <c r="Z179" s="203"/>
      <c r="AA179" s="203">
        <v>337</v>
      </c>
      <c r="AB179" s="203"/>
      <c r="AC179" s="203"/>
      <c r="AD179" s="203"/>
    </row>
    <row r="180" spans="1:30" s="15" customFormat="1" ht="29.25" customHeight="1">
      <c r="A180" s="516" t="s">
        <v>592</v>
      </c>
      <c r="B180" s="516"/>
      <c r="C180" s="516" t="s">
        <v>593</v>
      </c>
      <c r="D180" s="516"/>
      <c r="E180" s="516"/>
      <c r="F180" s="516"/>
      <c r="G180" s="516"/>
      <c r="H180" s="516"/>
      <c r="I180" s="203">
        <f t="shared" si="22"/>
        <v>171</v>
      </c>
      <c r="J180" s="517">
        <f t="shared" si="28"/>
        <v>25</v>
      </c>
      <c r="K180" s="517"/>
      <c r="L180" s="239">
        <f t="shared" si="21"/>
        <v>13</v>
      </c>
      <c r="M180" s="203"/>
      <c r="N180" s="203"/>
      <c r="O180" s="203"/>
      <c r="P180" s="203"/>
      <c r="Q180" s="203">
        <v>25</v>
      </c>
      <c r="R180" s="203">
        <v>13</v>
      </c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>
        <v>25</v>
      </c>
      <c r="AD180" s="203"/>
    </row>
    <row r="181" spans="1:30" s="15" customFormat="1" ht="29.25" customHeight="1">
      <c r="A181" s="527" t="s">
        <v>594</v>
      </c>
      <c r="B181" s="527"/>
      <c r="C181" s="516" t="s">
        <v>595</v>
      </c>
      <c r="D181" s="516"/>
      <c r="E181" s="516"/>
      <c r="F181" s="516"/>
      <c r="G181" s="516"/>
      <c r="H181" s="516"/>
      <c r="I181" s="203">
        <f t="shared" si="22"/>
        <v>172</v>
      </c>
      <c r="J181" s="517">
        <f t="shared" si="28"/>
        <v>59</v>
      </c>
      <c r="K181" s="517"/>
      <c r="L181" s="239">
        <f t="shared" si="21"/>
        <v>33</v>
      </c>
      <c r="M181" s="203"/>
      <c r="N181" s="203"/>
      <c r="O181" s="203"/>
      <c r="P181" s="203"/>
      <c r="Q181" s="203">
        <v>51</v>
      </c>
      <c r="R181" s="203">
        <v>31</v>
      </c>
      <c r="S181" s="203">
        <v>8</v>
      </c>
      <c r="T181" s="203">
        <v>2</v>
      </c>
      <c r="U181" s="203"/>
      <c r="V181" s="203"/>
      <c r="W181" s="203"/>
      <c r="X181" s="203"/>
      <c r="Y181" s="203"/>
      <c r="Z181" s="203"/>
      <c r="AA181" s="203">
        <v>59</v>
      </c>
      <c r="AB181" s="203"/>
      <c r="AC181" s="203"/>
      <c r="AD181" s="203"/>
    </row>
    <row r="182" spans="1:30" s="15" customFormat="1" ht="18" customHeight="1">
      <c r="A182" s="516" t="s">
        <v>596</v>
      </c>
      <c r="B182" s="516"/>
      <c r="C182" s="516" t="s">
        <v>597</v>
      </c>
      <c r="D182" s="516"/>
      <c r="E182" s="516"/>
      <c r="F182" s="516"/>
      <c r="G182" s="516"/>
      <c r="H182" s="516"/>
      <c r="I182" s="203">
        <f t="shared" si="22"/>
        <v>173</v>
      </c>
      <c r="J182" s="517">
        <f t="shared" si="28"/>
        <v>50</v>
      </c>
      <c r="K182" s="517"/>
      <c r="L182" s="239">
        <f t="shared" si="21"/>
        <v>23</v>
      </c>
      <c r="M182" s="203"/>
      <c r="N182" s="203"/>
      <c r="O182" s="203">
        <v>50</v>
      </c>
      <c r="P182" s="203">
        <v>23</v>
      </c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>
        <v>50</v>
      </c>
      <c r="AB182" s="203"/>
      <c r="AC182" s="203"/>
      <c r="AD182" s="203"/>
    </row>
    <row r="183" spans="1:30" s="15" customFormat="1" ht="32.25" customHeight="1">
      <c r="A183" s="516" t="s">
        <v>598</v>
      </c>
      <c r="B183" s="516"/>
      <c r="C183" s="516" t="s">
        <v>599</v>
      </c>
      <c r="D183" s="516"/>
      <c r="E183" s="516"/>
      <c r="F183" s="516"/>
      <c r="G183" s="516"/>
      <c r="H183" s="516"/>
      <c r="I183" s="203">
        <f t="shared" si="22"/>
        <v>174</v>
      </c>
      <c r="J183" s="517">
        <f t="shared" si="28"/>
        <v>18</v>
      </c>
      <c r="K183" s="517"/>
      <c r="L183" s="239">
        <f t="shared" si="21"/>
        <v>12</v>
      </c>
      <c r="M183" s="203"/>
      <c r="N183" s="203"/>
      <c r="O183" s="203"/>
      <c r="P183" s="203"/>
      <c r="Q183" s="203">
        <v>18</v>
      </c>
      <c r="R183" s="203">
        <v>12</v>
      </c>
      <c r="S183" s="203"/>
      <c r="T183" s="203"/>
      <c r="U183" s="203"/>
      <c r="V183" s="203"/>
      <c r="W183" s="203"/>
      <c r="X183" s="203"/>
      <c r="Y183" s="203"/>
      <c r="Z183" s="203"/>
      <c r="AA183" s="203">
        <v>18</v>
      </c>
      <c r="AB183" s="203"/>
      <c r="AC183" s="203"/>
      <c r="AD183" s="203"/>
    </row>
    <row r="184" spans="1:30" s="15" customFormat="1" ht="18" customHeight="1">
      <c r="A184" s="516" t="s">
        <v>600</v>
      </c>
      <c r="B184" s="516"/>
      <c r="C184" s="516" t="s">
        <v>601</v>
      </c>
      <c r="D184" s="516"/>
      <c r="E184" s="516"/>
      <c r="F184" s="516"/>
      <c r="G184" s="516"/>
      <c r="H184" s="516"/>
      <c r="I184" s="203">
        <f t="shared" si="22"/>
        <v>175</v>
      </c>
      <c r="J184" s="517">
        <f t="shared" si="28"/>
        <v>148</v>
      </c>
      <c r="K184" s="517"/>
      <c r="L184" s="239">
        <f t="shared" si="21"/>
        <v>9</v>
      </c>
      <c r="M184" s="203"/>
      <c r="N184" s="203"/>
      <c r="O184" s="203"/>
      <c r="P184" s="203"/>
      <c r="Q184" s="203">
        <v>51</v>
      </c>
      <c r="R184" s="203">
        <v>9</v>
      </c>
      <c r="S184" s="203">
        <v>97</v>
      </c>
      <c r="T184" s="203">
        <v>0</v>
      </c>
      <c r="U184" s="203"/>
      <c r="V184" s="203"/>
      <c r="W184" s="203"/>
      <c r="X184" s="203"/>
      <c r="Y184" s="203"/>
      <c r="Z184" s="203"/>
      <c r="AA184" s="203">
        <v>148</v>
      </c>
      <c r="AB184" s="203"/>
      <c r="AC184" s="203"/>
      <c r="AD184" s="203"/>
    </row>
    <row r="185" spans="1:30" s="15" customFormat="1" ht="18" customHeight="1">
      <c r="A185" s="520" t="s">
        <v>602</v>
      </c>
      <c r="B185" s="520"/>
      <c r="C185" s="520"/>
      <c r="D185" s="520"/>
      <c r="E185" s="520"/>
      <c r="F185" s="520"/>
      <c r="G185" s="520"/>
      <c r="H185" s="520"/>
      <c r="I185" s="306">
        <f t="shared" si="22"/>
        <v>176</v>
      </c>
      <c r="J185" s="517">
        <f>SUBTOTAL(9,J186:K219)</f>
        <v>12474</v>
      </c>
      <c r="K185" s="517"/>
      <c r="L185" s="255">
        <f t="shared" ref="L185:AD185" si="29">SUBTOTAL(9,L186:L219)</f>
        <v>6108</v>
      </c>
      <c r="M185" s="255">
        <f t="shared" si="29"/>
        <v>920</v>
      </c>
      <c r="N185" s="255">
        <f t="shared" si="29"/>
        <v>401</v>
      </c>
      <c r="O185" s="255">
        <f t="shared" si="29"/>
        <v>512</v>
      </c>
      <c r="P185" s="255">
        <f t="shared" si="29"/>
        <v>209</v>
      </c>
      <c r="Q185" s="255">
        <f t="shared" si="29"/>
        <v>2966</v>
      </c>
      <c r="R185" s="255">
        <f t="shared" si="29"/>
        <v>1901</v>
      </c>
      <c r="S185" s="255">
        <f t="shared" si="29"/>
        <v>7918</v>
      </c>
      <c r="T185" s="255">
        <f t="shared" si="29"/>
        <v>3488</v>
      </c>
      <c r="U185" s="255">
        <f t="shared" si="29"/>
        <v>104</v>
      </c>
      <c r="V185" s="255">
        <f t="shared" si="29"/>
        <v>64</v>
      </c>
      <c r="W185" s="255">
        <f t="shared" si="29"/>
        <v>44</v>
      </c>
      <c r="X185" s="255">
        <f t="shared" si="29"/>
        <v>43</v>
      </c>
      <c r="Y185" s="255">
        <f t="shared" si="29"/>
        <v>10</v>
      </c>
      <c r="Z185" s="255">
        <f t="shared" si="29"/>
        <v>2</v>
      </c>
      <c r="AA185" s="255">
        <f t="shared" si="29"/>
        <v>12307</v>
      </c>
      <c r="AB185" s="255">
        <f t="shared" si="29"/>
        <v>0</v>
      </c>
      <c r="AC185" s="255">
        <f t="shared" si="29"/>
        <v>9</v>
      </c>
      <c r="AD185" s="255">
        <f t="shared" si="29"/>
        <v>158</v>
      </c>
    </row>
    <row r="186" spans="1:30" s="15" customFormat="1" ht="44.25" customHeight="1">
      <c r="A186" s="525" t="s">
        <v>603</v>
      </c>
      <c r="B186" s="525"/>
      <c r="C186" s="527" t="s">
        <v>604</v>
      </c>
      <c r="D186" s="527"/>
      <c r="E186" s="527"/>
      <c r="F186" s="527"/>
      <c r="G186" s="527"/>
      <c r="H186" s="527"/>
      <c r="I186" s="203">
        <f t="shared" si="22"/>
        <v>177</v>
      </c>
      <c r="J186" s="517">
        <f>+M186+O186+Q186+S186+U186+W186+Y186</f>
        <v>15</v>
      </c>
      <c r="K186" s="517"/>
      <c r="L186" s="239">
        <f t="shared" si="21"/>
        <v>15</v>
      </c>
      <c r="M186" s="203"/>
      <c r="N186" s="203"/>
      <c r="O186" s="203"/>
      <c r="P186" s="203"/>
      <c r="Q186" s="203"/>
      <c r="R186" s="203"/>
      <c r="S186" s="203">
        <v>15</v>
      </c>
      <c r="T186" s="203">
        <v>15</v>
      </c>
      <c r="U186" s="203"/>
      <c r="V186" s="203"/>
      <c r="W186" s="203"/>
      <c r="X186" s="203"/>
      <c r="Y186" s="203"/>
      <c r="Z186" s="203"/>
      <c r="AA186" s="203">
        <v>15</v>
      </c>
      <c r="AB186" s="203"/>
      <c r="AC186" s="203"/>
      <c r="AD186" s="203"/>
    </row>
    <row r="187" spans="1:30" s="15" customFormat="1" ht="18" customHeight="1">
      <c r="A187" s="525" t="s">
        <v>605</v>
      </c>
      <c r="B187" s="525"/>
      <c r="C187" s="518" t="s">
        <v>606</v>
      </c>
      <c r="D187" s="518"/>
      <c r="E187" s="518"/>
      <c r="F187" s="518"/>
      <c r="G187" s="518"/>
      <c r="H187" s="518"/>
      <c r="I187" s="203">
        <f t="shared" si="22"/>
        <v>178</v>
      </c>
      <c r="J187" s="517">
        <f t="shared" ref="J187:J218" si="30">+M187+O187+Q187+S187+U187+W187+Y187</f>
        <v>2826</v>
      </c>
      <c r="K187" s="517"/>
      <c r="L187" s="239">
        <f t="shared" si="21"/>
        <v>129</v>
      </c>
      <c r="M187" s="242"/>
      <c r="N187" s="242"/>
      <c r="O187" s="242"/>
      <c r="P187" s="242"/>
      <c r="Q187" s="242">
        <v>637</v>
      </c>
      <c r="R187" s="242">
        <v>46</v>
      </c>
      <c r="S187" s="242">
        <v>2157</v>
      </c>
      <c r="T187" s="242">
        <v>64</v>
      </c>
      <c r="U187" s="242">
        <v>22</v>
      </c>
      <c r="V187" s="242">
        <v>17</v>
      </c>
      <c r="W187" s="242">
        <v>0</v>
      </c>
      <c r="X187" s="242">
        <v>0</v>
      </c>
      <c r="Y187" s="242">
        <v>10</v>
      </c>
      <c r="Z187" s="242">
        <v>2</v>
      </c>
      <c r="AA187" s="242">
        <f>2787+7</f>
        <v>2794</v>
      </c>
      <c r="AB187" s="242">
        <v>0</v>
      </c>
      <c r="AC187" s="242">
        <v>0</v>
      </c>
      <c r="AD187" s="242">
        <v>32</v>
      </c>
    </row>
    <row r="188" spans="1:30" s="15" customFormat="1" ht="39" customHeight="1">
      <c r="A188" s="529" t="s">
        <v>607</v>
      </c>
      <c r="B188" s="529"/>
      <c r="C188" s="530" t="s">
        <v>608</v>
      </c>
      <c r="D188" s="530"/>
      <c r="E188" s="530"/>
      <c r="F188" s="530"/>
      <c r="G188" s="530"/>
      <c r="H188" s="530"/>
      <c r="I188" s="203">
        <f t="shared" si="22"/>
        <v>179</v>
      </c>
      <c r="J188" s="517">
        <f t="shared" si="30"/>
        <v>56</v>
      </c>
      <c r="K188" s="517"/>
      <c r="L188" s="239">
        <f t="shared" si="21"/>
        <v>23</v>
      </c>
      <c r="M188" s="203"/>
      <c r="N188" s="203"/>
      <c r="O188" s="203"/>
      <c r="P188" s="203"/>
      <c r="Q188" s="203"/>
      <c r="R188" s="203"/>
      <c r="S188" s="203">
        <v>56</v>
      </c>
      <c r="T188" s="203">
        <v>23</v>
      </c>
      <c r="U188" s="203"/>
      <c r="V188" s="203"/>
      <c r="W188" s="203"/>
      <c r="X188" s="203"/>
      <c r="Y188" s="203"/>
      <c r="Z188" s="203"/>
      <c r="AA188" s="203">
        <v>56</v>
      </c>
      <c r="AB188" s="203"/>
      <c r="AC188" s="203"/>
      <c r="AD188" s="203"/>
    </row>
    <row r="189" spans="1:30" s="15" customFormat="1" ht="39" customHeight="1">
      <c r="A189" s="525" t="s">
        <v>609</v>
      </c>
      <c r="B189" s="525"/>
      <c r="C189" s="527" t="s">
        <v>610</v>
      </c>
      <c r="D189" s="527"/>
      <c r="E189" s="527"/>
      <c r="F189" s="527"/>
      <c r="G189" s="527"/>
      <c r="H189" s="527"/>
      <c r="I189" s="203">
        <f t="shared" si="22"/>
        <v>180</v>
      </c>
      <c r="J189" s="517">
        <f t="shared" si="30"/>
        <v>18</v>
      </c>
      <c r="K189" s="517"/>
      <c r="L189" s="239">
        <f t="shared" si="21"/>
        <v>18</v>
      </c>
      <c r="M189" s="203"/>
      <c r="N189" s="203"/>
      <c r="O189" s="203"/>
      <c r="P189" s="203"/>
      <c r="Q189" s="203">
        <v>18</v>
      </c>
      <c r="R189" s="203">
        <v>18</v>
      </c>
      <c r="S189" s="203"/>
      <c r="T189" s="203"/>
      <c r="U189" s="203"/>
      <c r="V189" s="203"/>
      <c r="W189" s="203"/>
      <c r="X189" s="203"/>
      <c r="Y189" s="203"/>
      <c r="Z189" s="203"/>
      <c r="AA189" s="203">
        <v>18</v>
      </c>
      <c r="AB189" s="203"/>
      <c r="AC189" s="203"/>
      <c r="AD189" s="203"/>
    </row>
    <row r="190" spans="1:30" s="15" customFormat="1" ht="27" customHeight="1">
      <c r="A190" s="536" t="s">
        <v>611</v>
      </c>
      <c r="B190" s="536"/>
      <c r="C190" s="531" t="s">
        <v>612</v>
      </c>
      <c r="D190" s="531"/>
      <c r="E190" s="531"/>
      <c r="F190" s="531"/>
      <c r="G190" s="531"/>
      <c r="H190" s="531"/>
      <c r="I190" s="203">
        <f t="shared" si="22"/>
        <v>181</v>
      </c>
      <c r="J190" s="517">
        <f t="shared" si="30"/>
        <v>36</v>
      </c>
      <c r="K190" s="517"/>
      <c r="L190" s="239">
        <f t="shared" si="21"/>
        <v>32</v>
      </c>
      <c r="M190" s="203"/>
      <c r="N190" s="203"/>
      <c r="O190" s="203"/>
      <c r="P190" s="203"/>
      <c r="Q190" s="203"/>
      <c r="R190" s="203"/>
      <c r="S190" s="203">
        <v>36</v>
      </c>
      <c r="T190" s="203">
        <v>32</v>
      </c>
      <c r="U190" s="203"/>
      <c r="V190" s="203"/>
      <c r="W190" s="203"/>
      <c r="X190" s="203"/>
      <c r="Y190" s="203"/>
      <c r="Z190" s="203"/>
      <c r="AA190" s="203">
        <v>36</v>
      </c>
      <c r="AB190" s="203"/>
      <c r="AC190" s="203"/>
      <c r="AD190" s="203"/>
    </row>
    <row r="191" spans="1:30" s="15" customFormat="1" ht="27" customHeight="1">
      <c r="A191" s="532" t="s">
        <v>613</v>
      </c>
      <c r="B191" s="532"/>
      <c r="C191" s="527" t="s">
        <v>614</v>
      </c>
      <c r="D191" s="527"/>
      <c r="E191" s="527"/>
      <c r="F191" s="527"/>
      <c r="G191" s="527"/>
      <c r="H191" s="527"/>
      <c r="I191" s="203">
        <f t="shared" si="22"/>
        <v>182</v>
      </c>
      <c r="J191" s="517">
        <f t="shared" si="30"/>
        <v>38</v>
      </c>
      <c r="K191" s="517"/>
      <c r="L191" s="239">
        <f t="shared" si="21"/>
        <v>21</v>
      </c>
      <c r="M191" s="203"/>
      <c r="N191" s="203"/>
      <c r="O191" s="203"/>
      <c r="P191" s="203"/>
      <c r="Q191" s="203">
        <v>28</v>
      </c>
      <c r="R191" s="203">
        <v>13</v>
      </c>
      <c r="S191" s="203">
        <v>10</v>
      </c>
      <c r="T191" s="203">
        <v>8</v>
      </c>
      <c r="U191" s="203"/>
      <c r="V191" s="203"/>
      <c r="W191" s="203"/>
      <c r="X191" s="203"/>
      <c r="Y191" s="203"/>
      <c r="Z191" s="203"/>
      <c r="AA191" s="203">
        <v>38</v>
      </c>
      <c r="AB191" s="203">
        <v>0</v>
      </c>
      <c r="AC191" s="203">
        <v>0</v>
      </c>
      <c r="AD191" s="203">
        <v>0</v>
      </c>
    </row>
    <row r="192" spans="1:30" s="15" customFormat="1" ht="39" customHeight="1">
      <c r="A192" s="525" t="s">
        <v>615</v>
      </c>
      <c r="B192" s="525"/>
      <c r="C192" s="527" t="s">
        <v>616</v>
      </c>
      <c r="D192" s="527"/>
      <c r="E192" s="527"/>
      <c r="F192" s="527"/>
      <c r="G192" s="527"/>
      <c r="H192" s="527"/>
      <c r="I192" s="203">
        <f t="shared" si="22"/>
        <v>183</v>
      </c>
      <c r="J192" s="517">
        <f t="shared" si="30"/>
        <v>180</v>
      </c>
      <c r="K192" s="517"/>
      <c r="L192" s="239">
        <f t="shared" ref="L192:L231" si="31">+N192+P192+R192+T192+V192+X192+Z192</f>
        <v>30</v>
      </c>
      <c r="M192" s="203"/>
      <c r="N192" s="203"/>
      <c r="O192" s="203"/>
      <c r="P192" s="203"/>
      <c r="Q192" s="203">
        <v>47</v>
      </c>
      <c r="R192" s="203">
        <v>12</v>
      </c>
      <c r="S192" s="203">
        <v>133</v>
      </c>
      <c r="T192" s="203">
        <v>18</v>
      </c>
      <c r="U192" s="203"/>
      <c r="V192" s="203"/>
      <c r="W192" s="203"/>
      <c r="X192" s="203"/>
      <c r="Y192" s="203"/>
      <c r="Z192" s="203"/>
      <c r="AA192" s="203">
        <v>180</v>
      </c>
      <c r="AB192" s="203">
        <v>0</v>
      </c>
      <c r="AC192" s="203">
        <v>0</v>
      </c>
      <c r="AD192" s="203">
        <v>0</v>
      </c>
    </row>
    <row r="193" spans="1:30" s="15" customFormat="1" ht="18" customHeight="1">
      <c r="A193" s="525" t="s">
        <v>617</v>
      </c>
      <c r="B193" s="525"/>
      <c r="C193" s="531" t="s">
        <v>618</v>
      </c>
      <c r="D193" s="531"/>
      <c r="E193" s="531"/>
      <c r="F193" s="531"/>
      <c r="G193" s="531"/>
      <c r="H193" s="531"/>
      <c r="I193" s="203">
        <f t="shared" si="22"/>
        <v>184</v>
      </c>
      <c r="J193" s="517">
        <f t="shared" si="30"/>
        <v>494</v>
      </c>
      <c r="K193" s="517"/>
      <c r="L193" s="239">
        <f t="shared" si="31"/>
        <v>68</v>
      </c>
      <c r="M193" s="203"/>
      <c r="N193" s="203"/>
      <c r="O193" s="203"/>
      <c r="P193" s="203"/>
      <c r="Q193" s="203">
        <v>36</v>
      </c>
      <c r="R193" s="203">
        <v>14</v>
      </c>
      <c r="S193" s="203">
        <v>458</v>
      </c>
      <c r="T193" s="203">
        <v>54</v>
      </c>
      <c r="U193" s="203"/>
      <c r="V193" s="203"/>
      <c r="W193" s="203"/>
      <c r="X193" s="203"/>
      <c r="Y193" s="203"/>
      <c r="Z193" s="203"/>
      <c r="AA193" s="203">
        <v>494</v>
      </c>
      <c r="AB193" s="203">
        <v>0</v>
      </c>
      <c r="AC193" s="203">
        <v>0</v>
      </c>
      <c r="AD193" s="203">
        <v>0</v>
      </c>
    </row>
    <row r="194" spans="1:30" s="15" customFormat="1" ht="18" customHeight="1">
      <c r="A194" s="529" t="s">
        <v>619</v>
      </c>
      <c r="B194" s="529"/>
      <c r="C194" s="533" t="s">
        <v>620</v>
      </c>
      <c r="D194" s="533"/>
      <c r="E194" s="533"/>
      <c r="F194" s="533"/>
      <c r="G194" s="533"/>
      <c r="H194" s="533"/>
      <c r="I194" s="203">
        <f t="shared" si="22"/>
        <v>185</v>
      </c>
      <c r="J194" s="517">
        <f t="shared" si="30"/>
        <v>487</v>
      </c>
      <c r="K194" s="517"/>
      <c r="L194" s="239">
        <f t="shared" si="31"/>
        <v>72</v>
      </c>
      <c r="M194" s="203">
        <v>310</v>
      </c>
      <c r="N194" s="203">
        <v>26</v>
      </c>
      <c r="O194" s="203">
        <v>177</v>
      </c>
      <c r="P194" s="203">
        <v>46</v>
      </c>
      <c r="Q194" s="203">
        <v>0</v>
      </c>
      <c r="R194" s="203">
        <v>0</v>
      </c>
      <c r="S194" s="203">
        <v>0</v>
      </c>
      <c r="T194" s="203">
        <v>0</v>
      </c>
      <c r="U194" s="203"/>
      <c r="V194" s="203"/>
      <c r="W194" s="203"/>
      <c r="X194" s="203"/>
      <c r="Y194" s="203"/>
      <c r="Z194" s="203"/>
      <c r="AA194" s="203">
        <v>478</v>
      </c>
      <c r="AB194" s="203">
        <v>0</v>
      </c>
      <c r="AC194" s="203">
        <v>9</v>
      </c>
      <c r="AD194" s="203">
        <v>0</v>
      </c>
    </row>
    <row r="195" spans="1:30" s="15" customFormat="1" ht="40.5" customHeight="1">
      <c r="A195" s="535" t="s">
        <v>621</v>
      </c>
      <c r="B195" s="535"/>
      <c r="C195" s="527" t="s">
        <v>622</v>
      </c>
      <c r="D195" s="527"/>
      <c r="E195" s="527"/>
      <c r="F195" s="527"/>
      <c r="G195" s="527"/>
      <c r="H195" s="527"/>
      <c r="I195" s="203">
        <f t="shared" si="22"/>
        <v>186</v>
      </c>
      <c r="J195" s="517">
        <f t="shared" si="30"/>
        <v>102</v>
      </c>
      <c r="K195" s="517"/>
      <c r="L195" s="239">
        <f t="shared" si="31"/>
        <v>1</v>
      </c>
      <c r="M195" s="203">
        <v>0</v>
      </c>
      <c r="N195" s="203">
        <v>0</v>
      </c>
      <c r="O195" s="203">
        <v>0</v>
      </c>
      <c r="P195" s="203">
        <v>0</v>
      </c>
      <c r="Q195" s="203">
        <v>0</v>
      </c>
      <c r="R195" s="203">
        <v>0</v>
      </c>
      <c r="S195" s="203">
        <v>102</v>
      </c>
      <c r="T195" s="203">
        <v>1</v>
      </c>
      <c r="U195" s="203"/>
      <c r="V195" s="203"/>
      <c r="W195" s="203"/>
      <c r="X195" s="203"/>
      <c r="Y195" s="203"/>
      <c r="Z195" s="203"/>
      <c r="AA195" s="203">
        <v>102</v>
      </c>
      <c r="AB195" s="203">
        <v>0</v>
      </c>
      <c r="AC195" s="203">
        <v>0</v>
      </c>
      <c r="AD195" s="203">
        <v>0</v>
      </c>
    </row>
    <row r="196" spans="1:30" s="15" customFormat="1" ht="18" customHeight="1">
      <c r="A196" s="525" t="s">
        <v>623</v>
      </c>
      <c r="B196" s="525"/>
      <c r="C196" s="527" t="s">
        <v>624</v>
      </c>
      <c r="D196" s="527"/>
      <c r="E196" s="527"/>
      <c r="F196" s="527"/>
      <c r="G196" s="527"/>
      <c r="H196" s="527"/>
      <c r="I196" s="203">
        <f t="shared" si="22"/>
        <v>187</v>
      </c>
      <c r="J196" s="517">
        <f t="shared" si="30"/>
        <v>79</v>
      </c>
      <c r="K196" s="517"/>
      <c r="L196" s="239">
        <f t="shared" si="31"/>
        <v>20</v>
      </c>
      <c r="M196" s="203">
        <v>14</v>
      </c>
      <c r="N196" s="203">
        <v>0</v>
      </c>
      <c r="O196" s="203">
        <v>65</v>
      </c>
      <c r="P196" s="203">
        <v>20</v>
      </c>
      <c r="Q196" s="203">
        <v>0</v>
      </c>
      <c r="R196" s="203">
        <v>0</v>
      </c>
      <c r="S196" s="203">
        <v>0</v>
      </c>
      <c r="T196" s="203">
        <v>0</v>
      </c>
      <c r="U196" s="203"/>
      <c r="V196" s="203"/>
      <c r="W196" s="203"/>
      <c r="X196" s="203"/>
      <c r="Y196" s="203"/>
      <c r="Z196" s="203"/>
      <c r="AA196" s="203">
        <v>79</v>
      </c>
      <c r="AB196" s="203">
        <v>0</v>
      </c>
      <c r="AC196" s="203">
        <v>0</v>
      </c>
      <c r="AD196" s="203">
        <v>0</v>
      </c>
    </row>
    <row r="197" spans="1:30" s="15" customFormat="1" ht="36.75" customHeight="1">
      <c r="A197" s="528" t="s">
        <v>625</v>
      </c>
      <c r="B197" s="528"/>
      <c r="C197" s="533" t="s">
        <v>626</v>
      </c>
      <c r="D197" s="533"/>
      <c r="E197" s="533"/>
      <c r="F197" s="533"/>
      <c r="G197" s="533"/>
      <c r="H197" s="533"/>
      <c r="I197" s="203">
        <f t="shared" si="22"/>
        <v>188</v>
      </c>
      <c r="J197" s="517">
        <f t="shared" si="30"/>
        <v>388</v>
      </c>
      <c r="K197" s="517"/>
      <c r="L197" s="239">
        <f t="shared" si="31"/>
        <v>239</v>
      </c>
      <c r="M197" s="203">
        <v>283</v>
      </c>
      <c r="N197" s="203">
        <v>181</v>
      </c>
      <c r="O197" s="203">
        <v>105</v>
      </c>
      <c r="P197" s="203">
        <v>58</v>
      </c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>
        <v>388</v>
      </c>
      <c r="AB197" s="203"/>
      <c r="AC197" s="203"/>
      <c r="AD197" s="203"/>
    </row>
    <row r="198" spans="1:30" s="15" customFormat="1" ht="53.25" customHeight="1">
      <c r="A198" s="525" t="s">
        <v>627</v>
      </c>
      <c r="B198" s="525"/>
      <c r="C198" s="527" t="s">
        <v>628</v>
      </c>
      <c r="D198" s="527"/>
      <c r="E198" s="527"/>
      <c r="F198" s="527"/>
      <c r="G198" s="527"/>
      <c r="H198" s="527"/>
      <c r="I198" s="203">
        <f t="shared" si="22"/>
        <v>189</v>
      </c>
      <c r="J198" s="517">
        <f t="shared" si="30"/>
        <v>59</v>
      </c>
      <c r="K198" s="517"/>
      <c r="L198" s="239">
        <f t="shared" si="31"/>
        <v>48</v>
      </c>
      <c r="M198" s="203">
        <v>35</v>
      </c>
      <c r="N198" s="203">
        <v>28</v>
      </c>
      <c r="O198" s="203">
        <v>24</v>
      </c>
      <c r="P198" s="203">
        <v>20</v>
      </c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>
        <v>59</v>
      </c>
      <c r="AB198" s="203"/>
      <c r="AC198" s="203"/>
      <c r="AD198" s="203"/>
    </row>
    <row r="199" spans="1:30" s="15" customFormat="1" ht="32.25" customHeight="1">
      <c r="A199" s="523" t="s">
        <v>629</v>
      </c>
      <c r="B199" s="523"/>
      <c r="C199" s="527" t="s">
        <v>630</v>
      </c>
      <c r="D199" s="527"/>
      <c r="E199" s="527"/>
      <c r="F199" s="527"/>
      <c r="G199" s="527"/>
      <c r="H199" s="527"/>
      <c r="I199" s="203">
        <f t="shared" si="22"/>
        <v>190</v>
      </c>
      <c r="J199" s="517">
        <f t="shared" si="30"/>
        <v>189</v>
      </c>
      <c r="K199" s="517"/>
      <c r="L199" s="239">
        <f t="shared" si="31"/>
        <v>16</v>
      </c>
      <c r="M199" s="203"/>
      <c r="N199" s="203"/>
      <c r="O199" s="203"/>
      <c r="P199" s="203"/>
      <c r="Q199" s="203">
        <v>52</v>
      </c>
      <c r="R199" s="203">
        <v>10</v>
      </c>
      <c r="S199" s="203">
        <v>137</v>
      </c>
      <c r="T199" s="203">
        <v>6</v>
      </c>
      <c r="U199" s="203"/>
      <c r="V199" s="203"/>
      <c r="W199" s="203"/>
      <c r="X199" s="203"/>
      <c r="Y199" s="203"/>
      <c r="Z199" s="203"/>
      <c r="AA199" s="203">
        <v>189</v>
      </c>
      <c r="AB199" s="203"/>
      <c r="AC199" s="203"/>
      <c r="AD199" s="203"/>
    </row>
    <row r="200" spans="1:30" s="15" customFormat="1" ht="18" customHeight="1">
      <c r="A200" s="528" t="s">
        <v>631</v>
      </c>
      <c r="B200" s="528"/>
      <c r="C200" s="527" t="s">
        <v>632</v>
      </c>
      <c r="D200" s="527"/>
      <c r="E200" s="527"/>
      <c r="F200" s="527"/>
      <c r="G200" s="527"/>
      <c r="H200" s="527"/>
      <c r="I200" s="203">
        <f t="shared" si="22"/>
        <v>191</v>
      </c>
      <c r="J200" s="517">
        <f t="shared" si="30"/>
        <v>15</v>
      </c>
      <c r="K200" s="517"/>
      <c r="L200" s="239">
        <f t="shared" si="31"/>
        <v>5</v>
      </c>
      <c r="M200" s="203"/>
      <c r="N200" s="203"/>
      <c r="O200" s="203"/>
      <c r="P200" s="203"/>
      <c r="Q200" s="203">
        <v>15</v>
      </c>
      <c r="R200" s="203">
        <v>5</v>
      </c>
      <c r="S200" s="203"/>
      <c r="T200" s="203"/>
      <c r="U200" s="203"/>
      <c r="V200" s="203"/>
      <c r="W200" s="203"/>
      <c r="X200" s="203"/>
      <c r="Y200" s="203"/>
      <c r="Z200" s="203"/>
      <c r="AA200" s="203">
        <v>15</v>
      </c>
      <c r="AB200" s="203"/>
      <c r="AC200" s="203"/>
      <c r="AD200" s="203"/>
    </row>
    <row r="201" spans="1:30" s="15" customFormat="1" ht="18" customHeight="1">
      <c r="A201" s="525" t="s">
        <v>633</v>
      </c>
      <c r="B201" s="525"/>
      <c r="C201" s="527" t="s">
        <v>634</v>
      </c>
      <c r="D201" s="527"/>
      <c r="E201" s="527"/>
      <c r="F201" s="527"/>
      <c r="G201" s="527"/>
      <c r="H201" s="527"/>
      <c r="I201" s="203">
        <f t="shared" si="22"/>
        <v>192</v>
      </c>
      <c r="J201" s="517">
        <f t="shared" si="30"/>
        <v>117</v>
      </c>
      <c r="K201" s="517"/>
      <c r="L201" s="239">
        <f t="shared" si="31"/>
        <v>36</v>
      </c>
      <c r="M201" s="203"/>
      <c r="N201" s="203"/>
      <c r="O201" s="203"/>
      <c r="P201" s="203"/>
      <c r="Q201" s="203">
        <v>31</v>
      </c>
      <c r="R201" s="203">
        <v>19</v>
      </c>
      <c r="S201" s="203">
        <v>86</v>
      </c>
      <c r="T201" s="203">
        <v>17</v>
      </c>
      <c r="U201" s="203"/>
      <c r="V201" s="203"/>
      <c r="W201" s="203"/>
      <c r="X201" s="203"/>
      <c r="Y201" s="203"/>
      <c r="Z201" s="203"/>
      <c r="AA201" s="203">
        <v>117</v>
      </c>
      <c r="AB201" s="203"/>
      <c r="AC201" s="203"/>
      <c r="AD201" s="203"/>
    </row>
    <row r="202" spans="1:30" s="15" customFormat="1" ht="18" customHeight="1">
      <c r="A202" s="522" t="s">
        <v>635</v>
      </c>
      <c r="B202" s="523"/>
      <c r="C202" s="524" t="s">
        <v>636</v>
      </c>
      <c r="D202" s="524"/>
      <c r="E202" s="524"/>
      <c r="F202" s="524"/>
      <c r="G202" s="524"/>
      <c r="H202" s="524"/>
      <c r="I202" s="203">
        <f t="shared" si="22"/>
        <v>193</v>
      </c>
      <c r="J202" s="517">
        <f t="shared" si="30"/>
        <v>102</v>
      </c>
      <c r="K202" s="517"/>
      <c r="L202" s="239">
        <f t="shared" si="31"/>
        <v>62</v>
      </c>
      <c r="M202" s="203"/>
      <c r="N202" s="203"/>
      <c r="O202" s="203"/>
      <c r="P202" s="203"/>
      <c r="Q202" s="203"/>
      <c r="R202" s="203"/>
      <c r="S202" s="203">
        <v>102</v>
      </c>
      <c r="T202" s="203">
        <v>62</v>
      </c>
      <c r="U202" s="203"/>
      <c r="V202" s="203"/>
      <c r="W202" s="203"/>
      <c r="X202" s="203"/>
      <c r="Y202" s="203"/>
      <c r="Z202" s="203"/>
      <c r="AA202" s="203">
        <v>102</v>
      </c>
      <c r="AB202" s="203"/>
      <c r="AC202" s="203"/>
      <c r="AD202" s="203"/>
    </row>
    <row r="203" spans="1:30" s="15" customFormat="1" ht="28.5" customHeight="1">
      <c r="A203" s="526" t="s">
        <v>637</v>
      </c>
      <c r="B203" s="526"/>
      <c r="C203" s="524" t="s">
        <v>638</v>
      </c>
      <c r="D203" s="524"/>
      <c r="E203" s="524"/>
      <c r="F203" s="524"/>
      <c r="G203" s="524"/>
      <c r="H203" s="524"/>
      <c r="I203" s="203">
        <f t="shared" si="22"/>
        <v>194</v>
      </c>
      <c r="J203" s="517">
        <f t="shared" si="30"/>
        <v>187</v>
      </c>
      <c r="K203" s="517"/>
      <c r="L203" s="239">
        <f t="shared" si="31"/>
        <v>165</v>
      </c>
      <c r="M203" s="203"/>
      <c r="N203" s="203"/>
      <c r="O203" s="203"/>
      <c r="P203" s="203"/>
      <c r="Q203" s="203">
        <v>55</v>
      </c>
      <c r="R203" s="203">
        <v>49</v>
      </c>
      <c r="S203" s="203">
        <v>132</v>
      </c>
      <c r="T203" s="203">
        <v>116</v>
      </c>
      <c r="U203" s="203"/>
      <c r="V203" s="203"/>
      <c r="W203" s="203"/>
      <c r="X203" s="203"/>
      <c r="Y203" s="203"/>
      <c r="Z203" s="203"/>
      <c r="AA203" s="203">
        <v>187</v>
      </c>
      <c r="AB203" s="203"/>
      <c r="AC203" s="203"/>
      <c r="AD203" s="203"/>
    </row>
    <row r="204" spans="1:30" s="15" customFormat="1" ht="28.5" customHeight="1">
      <c r="A204" s="525" t="s">
        <v>639</v>
      </c>
      <c r="B204" s="525"/>
      <c r="C204" s="533" t="s">
        <v>640</v>
      </c>
      <c r="D204" s="533"/>
      <c r="E204" s="533"/>
      <c r="F204" s="533"/>
      <c r="G204" s="533"/>
      <c r="H204" s="533"/>
      <c r="I204" s="203">
        <f t="shared" ref="I204:I231" si="32">+I203+1</f>
        <v>195</v>
      </c>
      <c r="J204" s="517">
        <f t="shared" si="30"/>
        <v>292</v>
      </c>
      <c r="K204" s="517"/>
      <c r="L204" s="239">
        <f t="shared" si="31"/>
        <v>227</v>
      </c>
      <c r="M204" s="203"/>
      <c r="N204" s="203"/>
      <c r="O204" s="203"/>
      <c r="P204" s="203"/>
      <c r="Q204" s="203">
        <v>250</v>
      </c>
      <c r="R204" s="203">
        <v>192</v>
      </c>
      <c r="S204" s="203">
        <v>42</v>
      </c>
      <c r="T204" s="203">
        <v>35</v>
      </c>
      <c r="U204" s="203"/>
      <c r="V204" s="203"/>
      <c r="W204" s="203"/>
      <c r="X204" s="203"/>
      <c r="Y204" s="203"/>
      <c r="Z204" s="203"/>
      <c r="AA204" s="203">
        <v>292</v>
      </c>
      <c r="AB204" s="203"/>
      <c r="AC204" s="203"/>
      <c r="AD204" s="203"/>
    </row>
    <row r="205" spans="1:30" s="15" customFormat="1" ht="40.5" customHeight="1">
      <c r="A205" s="525" t="s">
        <v>641</v>
      </c>
      <c r="B205" s="525"/>
      <c r="C205" s="531" t="s">
        <v>642</v>
      </c>
      <c r="D205" s="531"/>
      <c r="E205" s="531"/>
      <c r="F205" s="531"/>
      <c r="G205" s="531"/>
      <c r="H205" s="531"/>
      <c r="I205" s="203">
        <f t="shared" si="32"/>
        <v>196</v>
      </c>
      <c r="J205" s="517">
        <f t="shared" si="30"/>
        <v>476</v>
      </c>
      <c r="K205" s="517"/>
      <c r="L205" s="239">
        <f t="shared" si="31"/>
        <v>410</v>
      </c>
      <c r="M205" s="203"/>
      <c r="N205" s="203"/>
      <c r="O205" s="203"/>
      <c r="P205" s="203"/>
      <c r="Q205" s="203">
        <v>219</v>
      </c>
      <c r="R205" s="203">
        <v>192</v>
      </c>
      <c r="S205" s="203">
        <v>257</v>
      </c>
      <c r="T205" s="203">
        <v>218</v>
      </c>
      <c r="U205" s="203"/>
      <c r="V205" s="203"/>
      <c r="W205" s="203"/>
      <c r="X205" s="203"/>
      <c r="Y205" s="203"/>
      <c r="Z205" s="203"/>
      <c r="AA205" s="203">
        <v>476</v>
      </c>
      <c r="AB205" s="203"/>
      <c r="AC205" s="203"/>
      <c r="AD205" s="203"/>
    </row>
    <row r="206" spans="1:30" s="15" customFormat="1" ht="40.5" customHeight="1">
      <c r="A206" s="525" t="s">
        <v>643</v>
      </c>
      <c r="B206" s="525"/>
      <c r="C206" s="524" t="s">
        <v>644</v>
      </c>
      <c r="D206" s="524"/>
      <c r="E206" s="524"/>
      <c r="F206" s="524"/>
      <c r="G206" s="524"/>
      <c r="H206" s="524"/>
      <c r="I206" s="203">
        <f t="shared" si="32"/>
        <v>197</v>
      </c>
      <c r="J206" s="517">
        <f t="shared" si="30"/>
        <v>150</v>
      </c>
      <c r="K206" s="517"/>
      <c r="L206" s="239">
        <f t="shared" si="31"/>
        <v>100</v>
      </c>
      <c r="M206" s="203"/>
      <c r="N206" s="203"/>
      <c r="O206" s="203"/>
      <c r="P206" s="203"/>
      <c r="Q206" s="203">
        <v>89</v>
      </c>
      <c r="R206" s="203">
        <v>67</v>
      </c>
      <c r="S206" s="203">
        <v>61</v>
      </c>
      <c r="T206" s="203">
        <v>33</v>
      </c>
      <c r="U206" s="203"/>
      <c r="V206" s="203"/>
      <c r="W206" s="203"/>
      <c r="X206" s="203"/>
      <c r="Y206" s="203"/>
      <c r="Z206" s="203"/>
      <c r="AA206" s="203">
        <v>150</v>
      </c>
      <c r="AB206" s="203"/>
      <c r="AC206" s="203"/>
      <c r="AD206" s="203"/>
    </row>
    <row r="207" spans="1:30" s="15" customFormat="1" ht="28.5" customHeight="1">
      <c r="A207" s="522" t="s">
        <v>645</v>
      </c>
      <c r="B207" s="523"/>
      <c r="C207" s="524" t="s">
        <v>646</v>
      </c>
      <c r="D207" s="524"/>
      <c r="E207" s="524"/>
      <c r="F207" s="524"/>
      <c r="G207" s="524"/>
      <c r="H207" s="524"/>
      <c r="I207" s="203">
        <f t="shared" si="32"/>
        <v>198</v>
      </c>
      <c r="J207" s="517">
        <f t="shared" si="30"/>
        <v>62</v>
      </c>
      <c r="K207" s="517"/>
      <c r="L207" s="239">
        <f t="shared" si="31"/>
        <v>40</v>
      </c>
      <c r="M207" s="237"/>
      <c r="N207" s="237"/>
      <c r="O207" s="237"/>
      <c r="P207" s="237"/>
      <c r="Q207" s="237"/>
      <c r="R207" s="237"/>
      <c r="S207" s="237">
        <v>62</v>
      </c>
      <c r="T207" s="237">
        <v>40</v>
      </c>
      <c r="U207" s="237"/>
      <c r="V207" s="237"/>
      <c r="W207" s="237"/>
      <c r="X207" s="237"/>
      <c r="Y207" s="237"/>
      <c r="Z207" s="237"/>
      <c r="AA207" s="237">
        <v>62</v>
      </c>
      <c r="AB207" s="237"/>
      <c r="AC207" s="237"/>
      <c r="AD207" s="237"/>
    </row>
    <row r="208" spans="1:30" s="15" customFormat="1" ht="25.5" customHeight="1">
      <c r="A208" s="526" t="s">
        <v>647</v>
      </c>
      <c r="B208" s="534"/>
      <c r="C208" s="524" t="s">
        <v>648</v>
      </c>
      <c r="D208" s="524"/>
      <c r="E208" s="524"/>
      <c r="F208" s="524"/>
      <c r="G208" s="524"/>
      <c r="H208" s="524"/>
      <c r="I208" s="203">
        <f t="shared" si="32"/>
        <v>199</v>
      </c>
      <c r="J208" s="517">
        <f t="shared" si="30"/>
        <v>12</v>
      </c>
      <c r="K208" s="517"/>
      <c r="L208" s="239">
        <f t="shared" si="31"/>
        <v>10</v>
      </c>
      <c r="M208" s="237"/>
      <c r="N208" s="237"/>
      <c r="O208" s="237"/>
      <c r="P208" s="237"/>
      <c r="Q208" s="237">
        <v>12</v>
      </c>
      <c r="R208" s="237">
        <v>10</v>
      </c>
      <c r="S208" s="237"/>
      <c r="T208" s="237"/>
      <c r="U208" s="237"/>
      <c r="V208" s="237"/>
      <c r="W208" s="237"/>
      <c r="X208" s="237"/>
      <c r="Y208" s="237"/>
      <c r="Z208" s="237"/>
      <c r="AA208" s="237">
        <v>12</v>
      </c>
      <c r="AB208" s="237"/>
      <c r="AC208" s="237"/>
      <c r="AD208" s="237"/>
    </row>
    <row r="209" spans="1:30" s="15" customFormat="1" ht="25.5" customHeight="1">
      <c r="A209" s="525" t="s">
        <v>649</v>
      </c>
      <c r="B209" s="525"/>
      <c r="C209" s="527" t="s">
        <v>650</v>
      </c>
      <c r="D209" s="527"/>
      <c r="E209" s="527"/>
      <c r="F209" s="527"/>
      <c r="G209" s="527"/>
      <c r="H209" s="527"/>
      <c r="I209" s="203">
        <f t="shared" si="32"/>
        <v>200</v>
      </c>
      <c r="J209" s="517">
        <f t="shared" si="30"/>
        <v>10</v>
      </c>
      <c r="K209" s="517"/>
      <c r="L209" s="239">
        <f t="shared" si="31"/>
        <v>6</v>
      </c>
      <c r="M209" s="203"/>
      <c r="N209" s="203"/>
      <c r="O209" s="203"/>
      <c r="P209" s="203"/>
      <c r="Q209" s="203">
        <v>10</v>
      </c>
      <c r="R209" s="203">
        <v>6</v>
      </c>
      <c r="S209" s="203"/>
      <c r="T209" s="203"/>
      <c r="U209" s="203"/>
      <c r="V209" s="203"/>
      <c r="W209" s="203"/>
      <c r="X209" s="203"/>
      <c r="Y209" s="203"/>
      <c r="Z209" s="203"/>
      <c r="AA209" s="203">
        <v>10</v>
      </c>
      <c r="AB209" s="203"/>
      <c r="AC209" s="203"/>
      <c r="AD209" s="203"/>
    </row>
    <row r="210" spans="1:30" s="15" customFormat="1" ht="43.5" customHeight="1">
      <c r="A210" s="522" t="s">
        <v>651</v>
      </c>
      <c r="B210" s="523"/>
      <c r="C210" s="524" t="s">
        <v>652</v>
      </c>
      <c r="D210" s="524"/>
      <c r="E210" s="524"/>
      <c r="F210" s="524"/>
      <c r="G210" s="524"/>
      <c r="H210" s="524"/>
      <c r="I210" s="203">
        <f t="shared" si="32"/>
        <v>201</v>
      </c>
      <c r="J210" s="517">
        <f t="shared" si="30"/>
        <v>43</v>
      </c>
      <c r="K210" s="517"/>
      <c r="L210" s="239">
        <f t="shared" si="31"/>
        <v>6</v>
      </c>
      <c r="M210" s="237"/>
      <c r="N210" s="237"/>
      <c r="O210" s="237"/>
      <c r="P210" s="237"/>
      <c r="Q210" s="237"/>
      <c r="R210" s="237"/>
      <c r="S210" s="237">
        <v>43</v>
      </c>
      <c r="T210" s="237">
        <v>6</v>
      </c>
      <c r="U210" s="237"/>
      <c r="V210" s="237"/>
      <c r="W210" s="237"/>
      <c r="X210" s="237"/>
      <c r="Y210" s="237"/>
      <c r="Z210" s="237"/>
      <c r="AA210" s="237">
        <v>43</v>
      </c>
      <c r="AB210" s="237"/>
      <c r="AC210" s="237"/>
      <c r="AD210" s="237"/>
    </row>
    <row r="211" spans="1:30" s="15" customFormat="1" ht="25.5" customHeight="1">
      <c r="A211" s="532" t="s">
        <v>653</v>
      </c>
      <c r="B211" s="532"/>
      <c r="C211" s="533" t="s">
        <v>654</v>
      </c>
      <c r="D211" s="533"/>
      <c r="E211" s="533"/>
      <c r="F211" s="533"/>
      <c r="G211" s="533"/>
      <c r="H211" s="533"/>
      <c r="I211" s="203">
        <f t="shared" si="32"/>
        <v>202</v>
      </c>
      <c r="J211" s="517">
        <f t="shared" si="30"/>
        <v>285</v>
      </c>
      <c r="K211" s="517"/>
      <c r="L211" s="239">
        <f t="shared" si="31"/>
        <v>162</v>
      </c>
      <c r="M211" s="203">
        <v>205</v>
      </c>
      <c r="N211" s="203">
        <v>103</v>
      </c>
      <c r="O211" s="203">
        <v>80</v>
      </c>
      <c r="P211" s="203">
        <v>59</v>
      </c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>
        <v>285</v>
      </c>
      <c r="AB211" s="203"/>
      <c r="AC211" s="203"/>
      <c r="AD211" s="203"/>
    </row>
    <row r="212" spans="1:30" s="15" customFormat="1" ht="18" customHeight="1">
      <c r="A212" s="529" t="s">
        <v>655</v>
      </c>
      <c r="B212" s="529"/>
      <c r="C212" s="530" t="s">
        <v>656</v>
      </c>
      <c r="D212" s="530"/>
      <c r="E212" s="530"/>
      <c r="F212" s="530"/>
      <c r="G212" s="530"/>
      <c r="H212" s="530"/>
      <c r="I212" s="203">
        <f t="shared" si="32"/>
        <v>203</v>
      </c>
      <c r="J212" s="517">
        <f t="shared" si="30"/>
        <v>73</v>
      </c>
      <c r="K212" s="517"/>
      <c r="L212" s="239">
        <f t="shared" si="31"/>
        <v>8</v>
      </c>
      <c r="M212" s="203">
        <v>12</v>
      </c>
      <c r="N212" s="203">
        <v>2</v>
      </c>
      <c r="O212" s="203">
        <v>61</v>
      </c>
      <c r="P212" s="203">
        <v>6</v>
      </c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>
        <v>73</v>
      </c>
      <c r="AB212" s="203"/>
      <c r="AC212" s="203"/>
      <c r="AD212" s="203"/>
    </row>
    <row r="213" spans="1:30" s="15" customFormat="1" ht="40.5" customHeight="1">
      <c r="A213" s="525" t="s">
        <v>657</v>
      </c>
      <c r="B213" s="525"/>
      <c r="C213" s="531" t="s">
        <v>658</v>
      </c>
      <c r="D213" s="531"/>
      <c r="E213" s="531"/>
      <c r="F213" s="531"/>
      <c r="G213" s="531"/>
      <c r="H213" s="531"/>
      <c r="I213" s="203">
        <f t="shared" si="32"/>
        <v>204</v>
      </c>
      <c r="J213" s="517">
        <f t="shared" si="30"/>
        <v>123</v>
      </c>
      <c r="K213" s="517"/>
      <c r="L213" s="239">
        <f t="shared" si="31"/>
        <v>101</v>
      </c>
      <c r="M213" s="203"/>
      <c r="N213" s="203"/>
      <c r="O213" s="203"/>
      <c r="P213" s="203"/>
      <c r="Q213" s="203">
        <v>15</v>
      </c>
      <c r="R213" s="203">
        <v>13</v>
      </c>
      <c r="S213" s="203">
        <v>108</v>
      </c>
      <c r="T213" s="203">
        <v>88</v>
      </c>
      <c r="U213" s="203"/>
      <c r="V213" s="203"/>
      <c r="W213" s="203"/>
      <c r="X213" s="203"/>
      <c r="Y213" s="203"/>
      <c r="Z213" s="203"/>
      <c r="AA213" s="203">
        <v>123</v>
      </c>
      <c r="AB213" s="203"/>
      <c r="AC213" s="203"/>
      <c r="AD213" s="203"/>
    </row>
    <row r="214" spans="1:30" s="15" customFormat="1" ht="18" customHeight="1">
      <c r="A214" s="528" t="s">
        <v>659</v>
      </c>
      <c r="B214" s="528"/>
      <c r="C214" s="527" t="s">
        <v>660</v>
      </c>
      <c r="D214" s="527"/>
      <c r="E214" s="527"/>
      <c r="F214" s="527"/>
      <c r="G214" s="527"/>
      <c r="H214" s="527"/>
      <c r="I214" s="203">
        <f t="shared" si="32"/>
        <v>205</v>
      </c>
      <c r="J214" s="517">
        <f t="shared" si="30"/>
        <v>61</v>
      </c>
      <c r="K214" s="517"/>
      <c r="L214" s="239">
        <f t="shared" si="31"/>
        <v>61</v>
      </c>
      <c r="M214" s="203">
        <v>61</v>
      </c>
      <c r="N214" s="203">
        <v>61</v>
      </c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>
        <v>61</v>
      </c>
      <c r="AB214" s="203"/>
      <c r="AC214" s="203"/>
      <c r="AD214" s="203"/>
    </row>
    <row r="215" spans="1:30" s="15" customFormat="1" ht="30.75" customHeight="1">
      <c r="A215" s="525" t="s">
        <v>661</v>
      </c>
      <c r="B215" s="525"/>
      <c r="C215" s="524" t="s">
        <v>662</v>
      </c>
      <c r="D215" s="524"/>
      <c r="E215" s="524"/>
      <c r="F215" s="524"/>
      <c r="G215" s="524"/>
      <c r="H215" s="524"/>
      <c r="I215" s="203">
        <f t="shared" si="32"/>
        <v>206</v>
      </c>
      <c r="J215" s="517">
        <f t="shared" si="30"/>
        <v>2005</v>
      </c>
      <c r="K215" s="517"/>
      <c r="L215" s="239">
        <f t="shared" si="31"/>
        <v>1958</v>
      </c>
      <c r="M215" s="203"/>
      <c r="N215" s="203"/>
      <c r="O215" s="203"/>
      <c r="P215" s="203"/>
      <c r="Q215" s="203">
        <v>638</v>
      </c>
      <c r="R215" s="203">
        <v>625</v>
      </c>
      <c r="S215" s="203">
        <v>1268</v>
      </c>
      <c r="T215" s="203">
        <v>1254</v>
      </c>
      <c r="U215" s="203">
        <v>67</v>
      </c>
      <c r="V215" s="203">
        <v>47</v>
      </c>
      <c r="W215" s="203">
        <v>32</v>
      </c>
      <c r="X215" s="203">
        <v>32</v>
      </c>
      <c r="Y215" s="203"/>
      <c r="Z215" s="203"/>
      <c r="AA215" s="203">
        <v>1906</v>
      </c>
      <c r="AB215" s="203"/>
      <c r="AC215" s="203"/>
      <c r="AD215" s="203">
        <v>99</v>
      </c>
    </row>
    <row r="216" spans="1:30" s="15" customFormat="1" ht="18" customHeight="1">
      <c r="A216" s="525" t="s">
        <v>663</v>
      </c>
      <c r="B216" s="525"/>
      <c r="C216" s="524" t="s">
        <v>664</v>
      </c>
      <c r="D216" s="524"/>
      <c r="E216" s="524"/>
      <c r="F216" s="524"/>
      <c r="G216" s="524"/>
      <c r="H216" s="524"/>
      <c r="I216" s="203">
        <f t="shared" si="32"/>
        <v>207</v>
      </c>
      <c r="J216" s="517">
        <f t="shared" si="30"/>
        <v>3369</v>
      </c>
      <c r="K216" s="517"/>
      <c r="L216" s="239">
        <f t="shared" si="31"/>
        <v>1981</v>
      </c>
      <c r="M216" s="203"/>
      <c r="N216" s="203"/>
      <c r="O216" s="203"/>
      <c r="P216" s="203"/>
      <c r="Q216" s="203">
        <v>770</v>
      </c>
      <c r="R216" s="203">
        <v>573</v>
      </c>
      <c r="S216" s="203">
        <v>2572</v>
      </c>
      <c r="T216" s="203">
        <v>1397</v>
      </c>
      <c r="U216" s="203">
        <v>15</v>
      </c>
      <c r="V216" s="203">
        <v>0</v>
      </c>
      <c r="W216" s="203">
        <v>12</v>
      </c>
      <c r="X216" s="203">
        <v>11</v>
      </c>
      <c r="Y216" s="203"/>
      <c r="Z216" s="203"/>
      <c r="AA216" s="203">
        <v>3342</v>
      </c>
      <c r="AB216" s="203"/>
      <c r="AC216" s="203"/>
      <c r="AD216" s="203">
        <v>27</v>
      </c>
    </row>
    <row r="217" spans="1:30" s="15" customFormat="1" ht="18" customHeight="1">
      <c r="A217" s="526" t="s">
        <v>665</v>
      </c>
      <c r="B217" s="526"/>
      <c r="C217" s="527" t="s">
        <v>666</v>
      </c>
      <c r="D217" s="527"/>
      <c r="E217" s="527"/>
      <c r="F217" s="527"/>
      <c r="G217" s="527"/>
      <c r="H217" s="527"/>
      <c r="I217" s="203">
        <f t="shared" si="32"/>
        <v>208</v>
      </c>
      <c r="J217" s="517">
        <f t="shared" si="30"/>
        <v>44</v>
      </c>
      <c r="K217" s="517"/>
      <c r="L217" s="239">
        <f t="shared" si="31"/>
        <v>37</v>
      </c>
      <c r="M217" s="203"/>
      <c r="N217" s="203"/>
      <c r="O217" s="203"/>
      <c r="P217" s="203"/>
      <c r="Q217" s="203">
        <v>44</v>
      </c>
      <c r="R217" s="203">
        <v>37</v>
      </c>
      <c r="S217" s="203"/>
      <c r="T217" s="203"/>
      <c r="U217" s="203"/>
      <c r="V217" s="203"/>
      <c r="W217" s="203"/>
      <c r="X217" s="203"/>
      <c r="Y217" s="203"/>
      <c r="Z217" s="203"/>
      <c r="AA217" s="203">
        <v>44</v>
      </c>
      <c r="AB217" s="203"/>
      <c r="AC217" s="203"/>
      <c r="AD217" s="203"/>
    </row>
    <row r="218" spans="1:30" s="15" customFormat="1" ht="32.25" customHeight="1">
      <c r="A218" s="522" t="s">
        <v>667</v>
      </c>
      <c r="B218" s="523"/>
      <c r="C218" s="524" t="s">
        <v>668</v>
      </c>
      <c r="D218" s="524"/>
      <c r="E218" s="524"/>
      <c r="F218" s="524"/>
      <c r="G218" s="524"/>
      <c r="H218" s="524"/>
      <c r="I218" s="203">
        <f t="shared" si="32"/>
        <v>209</v>
      </c>
      <c r="J218" s="517">
        <f t="shared" si="30"/>
        <v>81</v>
      </c>
      <c r="K218" s="517"/>
      <c r="L218" s="239">
        <f t="shared" si="31"/>
        <v>1</v>
      </c>
      <c r="M218" s="237"/>
      <c r="N218" s="237"/>
      <c r="O218" s="237"/>
      <c r="P218" s="237"/>
      <c r="Q218" s="237"/>
      <c r="R218" s="237"/>
      <c r="S218" s="237">
        <v>81</v>
      </c>
      <c r="T218" s="237">
        <v>1</v>
      </c>
      <c r="U218" s="237"/>
      <c r="V218" s="237"/>
      <c r="W218" s="237"/>
      <c r="X218" s="237"/>
      <c r="Y218" s="237"/>
      <c r="Z218" s="237"/>
      <c r="AA218" s="237">
        <v>81</v>
      </c>
      <c r="AB218" s="237"/>
      <c r="AC218" s="237"/>
      <c r="AD218" s="237"/>
    </row>
    <row r="219" spans="1:30" s="15" customFormat="1" ht="25.5" customHeight="1">
      <c r="A219" s="520" t="s">
        <v>669</v>
      </c>
      <c r="B219" s="520"/>
      <c r="C219" s="520"/>
      <c r="D219" s="520"/>
      <c r="E219" s="520"/>
      <c r="F219" s="520"/>
      <c r="G219" s="520"/>
      <c r="H219" s="520"/>
      <c r="I219" s="306">
        <f t="shared" si="32"/>
        <v>210</v>
      </c>
      <c r="J219" s="517">
        <f>SUBTOTAL(9,J220)</f>
        <v>98</v>
      </c>
      <c r="K219" s="517"/>
      <c r="L219" s="255">
        <f>SUBTOTAL(9,L220)</f>
        <v>55</v>
      </c>
      <c r="M219" s="255">
        <f t="shared" ref="M219:AD219" si="33">SUBTOTAL(9,M220)</f>
        <v>0</v>
      </c>
      <c r="N219" s="255">
        <f t="shared" si="33"/>
        <v>0</v>
      </c>
      <c r="O219" s="255">
        <f t="shared" si="33"/>
        <v>0</v>
      </c>
      <c r="P219" s="255">
        <f t="shared" si="33"/>
        <v>0</v>
      </c>
      <c r="Q219" s="255">
        <f t="shared" si="33"/>
        <v>98</v>
      </c>
      <c r="R219" s="255">
        <f t="shared" si="33"/>
        <v>55</v>
      </c>
      <c r="S219" s="255">
        <f t="shared" si="33"/>
        <v>0</v>
      </c>
      <c r="T219" s="255">
        <f t="shared" si="33"/>
        <v>0</v>
      </c>
      <c r="U219" s="255">
        <f t="shared" si="33"/>
        <v>0</v>
      </c>
      <c r="V219" s="255">
        <f t="shared" si="33"/>
        <v>0</v>
      </c>
      <c r="W219" s="255">
        <f t="shared" si="33"/>
        <v>0</v>
      </c>
      <c r="X219" s="255">
        <f t="shared" si="33"/>
        <v>0</v>
      </c>
      <c r="Y219" s="255">
        <f t="shared" si="33"/>
        <v>0</v>
      </c>
      <c r="Z219" s="255">
        <f t="shared" si="33"/>
        <v>0</v>
      </c>
      <c r="AA219" s="255">
        <f t="shared" si="33"/>
        <v>98</v>
      </c>
      <c r="AB219" s="255">
        <f t="shared" si="33"/>
        <v>0</v>
      </c>
      <c r="AC219" s="255">
        <f t="shared" si="33"/>
        <v>0</v>
      </c>
      <c r="AD219" s="255">
        <f t="shared" si="33"/>
        <v>0</v>
      </c>
    </row>
    <row r="220" spans="1:30" s="15" customFormat="1" ht="30.75" customHeight="1">
      <c r="A220" s="516" t="s">
        <v>670</v>
      </c>
      <c r="B220" s="516"/>
      <c r="C220" s="516" t="s">
        <v>671</v>
      </c>
      <c r="D220" s="516"/>
      <c r="E220" s="516"/>
      <c r="F220" s="516"/>
      <c r="G220" s="516"/>
      <c r="H220" s="516"/>
      <c r="I220" s="203">
        <f t="shared" si="32"/>
        <v>211</v>
      </c>
      <c r="J220" s="517">
        <f>+M220+O220+Q220+S220+U220+W220+Y220</f>
        <v>98</v>
      </c>
      <c r="K220" s="517"/>
      <c r="L220" s="239">
        <f t="shared" si="31"/>
        <v>55</v>
      </c>
      <c r="M220" s="242"/>
      <c r="N220" s="242"/>
      <c r="O220" s="242"/>
      <c r="P220" s="242"/>
      <c r="Q220" s="242">
        <v>98</v>
      </c>
      <c r="R220" s="242">
        <v>55</v>
      </c>
      <c r="S220" s="242"/>
      <c r="T220" s="242"/>
      <c r="U220" s="242"/>
      <c r="V220" s="242"/>
      <c r="W220" s="242"/>
      <c r="X220" s="242"/>
      <c r="Y220" s="242"/>
      <c r="Z220" s="242"/>
      <c r="AA220" s="242">
        <v>98</v>
      </c>
      <c r="AB220" s="242"/>
      <c r="AC220" s="242"/>
      <c r="AD220" s="242"/>
    </row>
    <row r="221" spans="1:30" s="15" customFormat="1" ht="18" customHeight="1">
      <c r="A221" s="520" t="s">
        <v>672</v>
      </c>
      <c r="B221" s="520"/>
      <c r="C221" s="520"/>
      <c r="D221" s="520"/>
      <c r="E221" s="520"/>
      <c r="F221" s="520"/>
      <c r="G221" s="520"/>
      <c r="H221" s="520"/>
      <c r="I221" s="306">
        <f t="shared" si="32"/>
        <v>212</v>
      </c>
      <c r="J221" s="517">
        <f>SUBTOTAL(9,J222:K228)</f>
        <v>2663</v>
      </c>
      <c r="K221" s="517"/>
      <c r="L221" s="255">
        <f t="shared" ref="L221:AD221" si="34">SUBTOTAL(9,L222:L228)</f>
        <v>2256</v>
      </c>
      <c r="M221" s="255">
        <f t="shared" si="34"/>
        <v>167</v>
      </c>
      <c r="N221" s="255">
        <f t="shared" si="34"/>
        <v>136</v>
      </c>
      <c r="O221" s="255">
        <f t="shared" si="34"/>
        <v>0</v>
      </c>
      <c r="P221" s="255">
        <f t="shared" si="34"/>
        <v>0</v>
      </c>
      <c r="Q221" s="255">
        <f t="shared" si="34"/>
        <v>705</v>
      </c>
      <c r="R221" s="255">
        <f t="shared" si="34"/>
        <v>597</v>
      </c>
      <c r="S221" s="255">
        <f t="shared" si="34"/>
        <v>1774</v>
      </c>
      <c r="T221" s="255">
        <f t="shared" si="34"/>
        <v>1506</v>
      </c>
      <c r="U221" s="255">
        <f t="shared" si="34"/>
        <v>0</v>
      </c>
      <c r="V221" s="255">
        <f t="shared" si="34"/>
        <v>0</v>
      </c>
      <c r="W221" s="255">
        <f t="shared" si="34"/>
        <v>17</v>
      </c>
      <c r="X221" s="255">
        <f t="shared" si="34"/>
        <v>17</v>
      </c>
      <c r="Y221" s="255">
        <f t="shared" si="34"/>
        <v>0</v>
      </c>
      <c r="Z221" s="255">
        <f t="shared" si="34"/>
        <v>0</v>
      </c>
      <c r="AA221" s="255">
        <f t="shared" si="34"/>
        <v>2646</v>
      </c>
      <c r="AB221" s="255">
        <f t="shared" si="34"/>
        <v>0</v>
      </c>
      <c r="AC221" s="255">
        <f t="shared" si="34"/>
        <v>0</v>
      </c>
      <c r="AD221" s="255">
        <f t="shared" si="34"/>
        <v>17</v>
      </c>
    </row>
    <row r="222" spans="1:30" s="15" customFormat="1" ht="18" customHeight="1">
      <c r="A222" s="516" t="s">
        <v>673</v>
      </c>
      <c r="B222" s="516"/>
      <c r="C222" s="516" t="s">
        <v>674</v>
      </c>
      <c r="D222" s="516"/>
      <c r="E222" s="516"/>
      <c r="F222" s="516"/>
      <c r="G222" s="516"/>
      <c r="H222" s="516"/>
      <c r="I222" s="203">
        <f t="shared" si="32"/>
        <v>213</v>
      </c>
      <c r="J222" s="517">
        <f>+M222+O222+Q222+S222+U222+W222+Y222</f>
        <v>924</v>
      </c>
      <c r="K222" s="517"/>
      <c r="L222" s="239">
        <f t="shared" si="31"/>
        <v>898</v>
      </c>
      <c r="M222" s="242"/>
      <c r="N222" s="242"/>
      <c r="O222" s="242"/>
      <c r="P222" s="242"/>
      <c r="Q222" s="242">
        <v>292</v>
      </c>
      <c r="R222" s="242">
        <v>281</v>
      </c>
      <c r="S222" s="242">
        <v>615</v>
      </c>
      <c r="T222" s="242">
        <v>600</v>
      </c>
      <c r="U222" s="242"/>
      <c r="V222" s="242"/>
      <c r="W222" s="242">
        <v>17</v>
      </c>
      <c r="X222" s="242">
        <v>17</v>
      </c>
      <c r="Y222" s="242"/>
      <c r="Z222" s="242"/>
      <c r="AA222" s="242">
        <v>907</v>
      </c>
      <c r="AB222" s="242"/>
      <c r="AC222" s="242"/>
      <c r="AD222" s="242">
        <v>17</v>
      </c>
    </row>
    <row r="223" spans="1:30" s="15" customFormat="1" ht="18" customHeight="1">
      <c r="A223" s="516" t="s">
        <v>675</v>
      </c>
      <c r="B223" s="516"/>
      <c r="C223" s="516" t="s">
        <v>676</v>
      </c>
      <c r="D223" s="516"/>
      <c r="E223" s="516"/>
      <c r="F223" s="516"/>
      <c r="G223" s="516"/>
      <c r="H223" s="516"/>
      <c r="I223" s="203">
        <f t="shared" si="32"/>
        <v>214</v>
      </c>
      <c r="J223" s="517">
        <f t="shared" ref="J223:J228" si="35">+M223+O223+Q223+S223+U223+W223+Y223</f>
        <v>70</v>
      </c>
      <c r="K223" s="517"/>
      <c r="L223" s="239">
        <f t="shared" si="31"/>
        <v>67</v>
      </c>
      <c r="M223" s="203">
        <v>70</v>
      </c>
      <c r="N223" s="203">
        <v>67</v>
      </c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>
        <v>70</v>
      </c>
      <c r="AB223" s="203"/>
      <c r="AC223" s="203"/>
      <c r="AD223" s="203"/>
    </row>
    <row r="224" spans="1:30" s="15" customFormat="1" ht="18" customHeight="1">
      <c r="A224" s="516" t="s">
        <v>677</v>
      </c>
      <c r="B224" s="516"/>
      <c r="C224" s="516" t="s">
        <v>678</v>
      </c>
      <c r="D224" s="516"/>
      <c r="E224" s="516"/>
      <c r="F224" s="516"/>
      <c r="G224" s="516"/>
      <c r="H224" s="516"/>
      <c r="I224" s="203">
        <f t="shared" si="32"/>
        <v>215</v>
      </c>
      <c r="J224" s="517">
        <f t="shared" si="35"/>
        <v>15</v>
      </c>
      <c r="K224" s="517"/>
      <c r="L224" s="239">
        <f t="shared" si="31"/>
        <v>4</v>
      </c>
      <c r="M224" s="203"/>
      <c r="N224" s="203"/>
      <c r="O224" s="203"/>
      <c r="P224" s="203"/>
      <c r="Q224" s="203">
        <v>15</v>
      </c>
      <c r="R224" s="203">
        <v>4</v>
      </c>
      <c r="S224" s="203"/>
      <c r="T224" s="203"/>
      <c r="U224" s="203"/>
      <c r="V224" s="203"/>
      <c r="W224" s="203"/>
      <c r="X224" s="203"/>
      <c r="Y224" s="203"/>
      <c r="Z224" s="203"/>
      <c r="AA224" s="203">
        <v>15</v>
      </c>
      <c r="AB224" s="203"/>
      <c r="AC224" s="203"/>
      <c r="AD224" s="203"/>
    </row>
    <row r="225" spans="1:30" s="15" customFormat="1" ht="18" customHeight="1">
      <c r="A225" s="521" t="s">
        <v>679</v>
      </c>
      <c r="B225" s="521"/>
      <c r="C225" s="518" t="s">
        <v>680</v>
      </c>
      <c r="D225" s="518"/>
      <c r="E225" s="518"/>
      <c r="F225" s="518"/>
      <c r="G225" s="518"/>
      <c r="H225" s="518"/>
      <c r="I225" s="203">
        <f t="shared" si="32"/>
        <v>216</v>
      </c>
      <c r="J225" s="517">
        <f t="shared" si="35"/>
        <v>72</v>
      </c>
      <c r="K225" s="517"/>
      <c r="L225" s="239">
        <f t="shared" si="31"/>
        <v>66</v>
      </c>
      <c r="M225" s="203"/>
      <c r="N225" s="203"/>
      <c r="O225" s="203"/>
      <c r="P225" s="203"/>
      <c r="Q225" s="203"/>
      <c r="R225" s="203"/>
      <c r="S225" s="203">
        <v>72</v>
      </c>
      <c r="T225" s="203">
        <v>66</v>
      </c>
      <c r="U225" s="203"/>
      <c r="V225" s="203"/>
      <c r="W225" s="203"/>
      <c r="X225" s="203"/>
      <c r="Y225" s="203"/>
      <c r="Z225" s="203"/>
      <c r="AA225" s="203">
        <v>72</v>
      </c>
      <c r="AB225" s="203"/>
      <c r="AC225" s="203"/>
      <c r="AD225" s="203"/>
    </row>
    <row r="226" spans="1:30" s="15" customFormat="1" ht="28.5" customHeight="1">
      <c r="A226" s="516" t="s">
        <v>681</v>
      </c>
      <c r="B226" s="516"/>
      <c r="C226" s="516" t="s">
        <v>682</v>
      </c>
      <c r="D226" s="516"/>
      <c r="E226" s="516"/>
      <c r="F226" s="516"/>
      <c r="G226" s="516"/>
      <c r="H226" s="516"/>
      <c r="I226" s="203">
        <f t="shared" si="32"/>
        <v>217</v>
      </c>
      <c r="J226" s="517">
        <f t="shared" si="35"/>
        <v>43</v>
      </c>
      <c r="K226" s="517"/>
      <c r="L226" s="239">
        <f t="shared" si="31"/>
        <v>0</v>
      </c>
      <c r="M226" s="203"/>
      <c r="N226" s="203"/>
      <c r="O226" s="203"/>
      <c r="P226" s="203"/>
      <c r="Q226" s="203"/>
      <c r="R226" s="203"/>
      <c r="S226" s="203">
        <v>43</v>
      </c>
      <c r="T226" s="203">
        <v>0</v>
      </c>
      <c r="U226" s="203"/>
      <c r="V226" s="203"/>
      <c r="W226" s="203"/>
      <c r="X226" s="203"/>
      <c r="Y226" s="203"/>
      <c r="Z226" s="203"/>
      <c r="AA226" s="203">
        <v>43</v>
      </c>
      <c r="AB226" s="203"/>
      <c r="AC226" s="203"/>
      <c r="AD226" s="203"/>
    </row>
    <row r="227" spans="1:30" s="15" customFormat="1" ht="18" customHeight="1">
      <c r="A227" s="516" t="s">
        <v>683</v>
      </c>
      <c r="B227" s="516"/>
      <c r="C227" s="516" t="s">
        <v>684</v>
      </c>
      <c r="D227" s="516"/>
      <c r="E227" s="516"/>
      <c r="F227" s="516"/>
      <c r="G227" s="516"/>
      <c r="H227" s="516"/>
      <c r="I227" s="203">
        <f t="shared" si="32"/>
        <v>218</v>
      </c>
      <c r="J227" s="517">
        <f t="shared" si="35"/>
        <v>97</v>
      </c>
      <c r="K227" s="517"/>
      <c r="L227" s="239">
        <f t="shared" si="31"/>
        <v>69</v>
      </c>
      <c r="M227" s="203">
        <v>97</v>
      </c>
      <c r="N227" s="203">
        <v>69</v>
      </c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>
        <v>97</v>
      </c>
      <c r="AB227" s="203"/>
      <c r="AC227" s="203"/>
      <c r="AD227" s="203"/>
    </row>
    <row r="228" spans="1:30" s="15" customFormat="1" ht="18" customHeight="1">
      <c r="A228" s="516" t="s">
        <v>685</v>
      </c>
      <c r="B228" s="516"/>
      <c r="C228" s="516" t="s">
        <v>686</v>
      </c>
      <c r="D228" s="516"/>
      <c r="E228" s="516"/>
      <c r="F228" s="516"/>
      <c r="G228" s="516"/>
      <c r="H228" s="516"/>
      <c r="I228" s="203">
        <f t="shared" si="32"/>
        <v>219</v>
      </c>
      <c r="J228" s="517">
        <f t="shared" si="35"/>
        <v>1442</v>
      </c>
      <c r="K228" s="517"/>
      <c r="L228" s="239">
        <f t="shared" si="31"/>
        <v>1152</v>
      </c>
      <c r="M228" s="203"/>
      <c r="N228" s="203"/>
      <c r="O228" s="203"/>
      <c r="P228" s="203"/>
      <c r="Q228" s="203">
        <v>398</v>
      </c>
      <c r="R228" s="203">
        <v>312</v>
      </c>
      <c r="S228" s="203">
        <v>1044</v>
      </c>
      <c r="T228" s="203">
        <v>840</v>
      </c>
      <c r="U228" s="203"/>
      <c r="V228" s="203"/>
      <c r="W228" s="203"/>
      <c r="X228" s="203"/>
      <c r="Y228" s="203"/>
      <c r="Z228" s="203"/>
      <c r="AA228" s="203">
        <v>1442</v>
      </c>
      <c r="AB228" s="203"/>
      <c r="AC228" s="203"/>
      <c r="AD228" s="203">
        <v>0</v>
      </c>
    </row>
    <row r="229" spans="1:30" s="15" customFormat="1" ht="18" customHeight="1">
      <c r="A229" s="520" t="s">
        <v>687</v>
      </c>
      <c r="B229" s="520"/>
      <c r="C229" s="520"/>
      <c r="D229" s="520"/>
      <c r="E229" s="520"/>
      <c r="F229" s="520"/>
      <c r="G229" s="520"/>
      <c r="H229" s="520"/>
      <c r="I229" s="306">
        <f t="shared" si="32"/>
        <v>220</v>
      </c>
      <c r="J229" s="517">
        <f>SUBTOTAL(9,J230:J231)</f>
        <v>170</v>
      </c>
      <c r="K229" s="517"/>
      <c r="L229" s="255">
        <f>SUBTOTAL(9,L230:L231)</f>
        <v>147</v>
      </c>
      <c r="M229" s="255">
        <f t="shared" ref="M229:AD229" si="36">SUBTOTAL(9,M230:M231)</f>
        <v>0</v>
      </c>
      <c r="N229" s="255">
        <f t="shared" si="36"/>
        <v>0</v>
      </c>
      <c r="O229" s="255">
        <f t="shared" si="36"/>
        <v>0</v>
      </c>
      <c r="P229" s="255">
        <f t="shared" si="36"/>
        <v>0</v>
      </c>
      <c r="Q229" s="255">
        <f t="shared" si="36"/>
        <v>163</v>
      </c>
      <c r="R229" s="255">
        <f t="shared" si="36"/>
        <v>143</v>
      </c>
      <c r="S229" s="255">
        <f t="shared" si="36"/>
        <v>7</v>
      </c>
      <c r="T229" s="255">
        <f t="shared" si="36"/>
        <v>4</v>
      </c>
      <c r="U229" s="255">
        <f t="shared" si="36"/>
        <v>0</v>
      </c>
      <c r="V229" s="255">
        <f t="shared" si="36"/>
        <v>0</v>
      </c>
      <c r="W229" s="255">
        <f t="shared" si="36"/>
        <v>0</v>
      </c>
      <c r="X229" s="255">
        <f t="shared" si="36"/>
        <v>0</v>
      </c>
      <c r="Y229" s="255">
        <f t="shared" si="36"/>
        <v>0</v>
      </c>
      <c r="Z229" s="255">
        <f t="shared" si="36"/>
        <v>0</v>
      </c>
      <c r="AA229" s="255">
        <f t="shared" si="36"/>
        <v>170</v>
      </c>
      <c r="AB229" s="255">
        <f t="shared" si="36"/>
        <v>0</v>
      </c>
      <c r="AC229" s="255">
        <f t="shared" si="36"/>
        <v>0</v>
      </c>
      <c r="AD229" s="255">
        <f t="shared" si="36"/>
        <v>0</v>
      </c>
    </row>
    <row r="230" spans="1:30" s="15" customFormat="1" ht="18" customHeight="1">
      <c r="A230" s="516" t="s">
        <v>688</v>
      </c>
      <c r="B230" s="516"/>
      <c r="C230" s="516" t="s">
        <v>689</v>
      </c>
      <c r="D230" s="516"/>
      <c r="E230" s="516"/>
      <c r="F230" s="516"/>
      <c r="G230" s="516"/>
      <c r="H230" s="516"/>
      <c r="I230" s="203">
        <f t="shared" si="32"/>
        <v>221</v>
      </c>
      <c r="J230" s="517">
        <f>+M230+O230+Q230+S230+U230+W230+Y230</f>
        <v>65</v>
      </c>
      <c r="K230" s="517"/>
      <c r="L230" s="239">
        <f t="shared" si="31"/>
        <v>44</v>
      </c>
      <c r="M230" s="242"/>
      <c r="N230" s="242"/>
      <c r="O230" s="242"/>
      <c r="P230" s="242"/>
      <c r="Q230" s="242">
        <v>58</v>
      </c>
      <c r="R230" s="242">
        <v>40</v>
      </c>
      <c r="S230" s="242">
        <v>7</v>
      </c>
      <c r="T230" s="242">
        <v>4</v>
      </c>
      <c r="U230" s="242"/>
      <c r="V230" s="242"/>
      <c r="W230" s="242"/>
      <c r="X230" s="242"/>
      <c r="Y230" s="242"/>
      <c r="Z230" s="242"/>
      <c r="AA230" s="242">
        <v>65</v>
      </c>
      <c r="AB230" s="242"/>
      <c r="AC230" s="242"/>
      <c r="AD230" s="242"/>
    </row>
    <row r="231" spans="1:30" s="15" customFormat="1" ht="18" customHeight="1">
      <c r="A231" s="518" t="s">
        <v>690</v>
      </c>
      <c r="B231" s="518"/>
      <c r="C231" s="519" t="s">
        <v>691</v>
      </c>
      <c r="D231" s="519"/>
      <c r="E231" s="519"/>
      <c r="F231" s="519"/>
      <c r="G231" s="519"/>
      <c r="H231" s="519"/>
      <c r="I231" s="203">
        <f t="shared" si="32"/>
        <v>222</v>
      </c>
      <c r="J231" s="517">
        <f>+M231+O231+Q231+S231+U231+W231+Y231</f>
        <v>105</v>
      </c>
      <c r="K231" s="517"/>
      <c r="L231" s="239">
        <f t="shared" si="31"/>
        <v>103</v>
      </c>
      <c r="M231" s="242"/>
      <c r="N231" s="242"/>
      <c r="O231" s="242"/>
      <c r="P231" s="242"/>
      <c r="Q231" s="242">
        <v>105</v>
      </c>
      <c r="R231" s="242">
        <v>103</v>
      </c>
      <c r="S231" s="242"/>
      <c r="T231" s="242"/>
      <c r="U231" s="242"/>
      <c r="V231" s="242"/>
      <c r="W231" s="242"/>
      <c r="X231" s="242"/>
      <c r="Y231" s="242"/>
      <c r="Z231" s="242"/>
      <c r="AA231" s="242">
        <v>105</v>
      </c>
      <c r="AB231" s="242"/>
      <c r="AC231" s="242"/>
      <c r="AD231" s="242"/>
    </row>
  </sheetData>
  <mergeCells count="680">
    <mergeCell ref="J12:K12"/>
    <mergeCell ref="J13:K13"/>
    <mergeCell ref="J14:K14"/>
    <mergeCell ref="A2:AC2"/>
    <mergeCell ref="A1:AC1"/>
    <mergeCell ref="AA4:AD4"/>
    <mergeCell ref="AC5:AC8"/>
    <mergeCell ref="AD5:AD8"/>
    <mergeCell ref="Y6:Z6"/>
    <mergeCell ref="W6:X6"/>
    <mergeCell ref="AB5:AB8"/>
    <mergeCell ref="M5:P5"/>
    <mergeCell ref="Q5:T5"/>
    <mergeCell ref="Q6:R6"/>
    <mergeCell ref="M7:M8"/>
    <mergeCell ref="Y7:Y8"/>
    <mergeCell ref="S7:S8"/>
    <mergeCell ref="Q7:Q8"/>
    <mergeCell ref="AA5:AA8"/>
    <mergeCell ref="J5:K8"/>
    <mergeCell ref="W7:W8"/>
    <mergeCell ref="U7:U8"/>
    <mergeCell ref="J9:K9"/>
    <mergeCell ref="J4:Z4"/>
    <mergeCell ref="I4:I8"/>
    <mergeCell ref="L5:L8"/>
    <mergeCell ref="O7:O8"/>
    <mergeCell ref="A15:B15"/>
    <mergeCell ref="A12:B12"/>
    <mergeCell ref="C12:H12"/>
    <mergeCell ref="A13:H13"/>
    <mergeCell ref="A14:B14"/>
    <mergeCell ref="C14:H14"/>
    <mergeCell ref="A4:H8"/>
    <mergeCell ref="A9:H9"/>
    <mergeCell ref="U6:V6"/>
    <mergeCell ref="S6:T6"/>
    <mergeCell ref="M6:N6"/>
    <mergeCell ref="O6:P6"/>
    <mergeCell ref="U5:Z5"/>
    <mergeCell ref="A10:H10"/>
    <mergeCell ref="J10:K10"/>
    <mergeCell ref="A11:H11"/>
    <mergeCell ref="J11:K11"/>
    <mergeCell ref="C15:H15"/>
    <mergeCell ref="A24:B24"/>
    <mergeCell ref="C24:H24"/>
    <mergeCell ref="J24:K24"/>
    <mergeCell ref="A21:B21"/>
    <mergeCell ref="C21:H21"/>
    <mergeCell ref="J21:K21"/>
    <mergeCell ref="A22:B22"/>
    <mergeCell ref="C22:H22"/>
    <mergeCell ref="J22:K22"/>
    <mergeCell ref="A19:B19"/>
    <mergeCell ref="C19:H19"/>
    <mergeCell ref="J19:K19"/>
    <mergeCell ref="A20:B20"/>
    <mergeCell ref="C20:H20"/>
    <mergeCell ref="J20:K20"/>
    <mergeCell ref="J15:K15"/>
    <mergeCell ref="A16:B16"/>
    <mergeCell ref="C16:H16"/>
    <mergeCell ref="J16:K16"/>
    <mergeCell ref="A23:B23"/>
    <mergeCell ref="C23:H23"/>
    <mergeCell ref="J23:K23"/>
    <mergeCell ref="A28:B28"/>
    <mergeCell ref="C28:H28"/>
    <mergeCell ref="J28:K28"/>
    <mergeCell ref="A17:B17"/>
    <mergeCell ref="C17:H17"/>
    <mergeCell ref="J17:K17"/>
    <mergeCell ref="A18:B18"/>
    <mergeCell ref="C18:H18"/>
    <mergeCell ref="J18:K18"/>
    <mergeCell ref="A26:B26"/>
    <mergeCell ref="C26:H26"/>
    <mergeCell ref="J26:K26"/>
    <mergeCell ref="A27:B27"/>
    <mergeCell ref="C27:H27"/>
    <mergeCell ref="J27:K27"/>
    <mergeCell ref="A25:B25"/>
    <mergeCell ref="C25:H25"/>
    <mergeCell ref="J25:K25"/>
    <mergeCell ref="A30:B30"/>
    <mergeCell ref="C30:H30"/>
    <mergeCell ref="J30:K30"/>
    <mergeCell ref="A31:B31"/>
    <mergeCell ref="C31:H31"/>
    <mergeCell ref="J31:K31"/>
    <mergeCell ref="A29:B29"/>
    <mergeCell ref="C29:H29"/>
    <mergeCell ref="J29:K29"/>
    <mergeCell ref="A34:B34"/>
    <mergeCell ref="C34:H34"/>
    <mergeCell ref="J34:K34"/>
    <mergeCell ref="A35:B35"/>
    <mergeCell ref="C35:H35"/>
    <mergeCell ref="J35:K35"/>
    <mergeCell ref="A32:B32"/>
    <mergeCell ref="C32:H32"/>
    <mergeCell ref="J32:K32"/>
    <mergeCell ref="A33:B33"/>
    <mergeCell ref="C33:H33"/>
    <mergeCell ref="J33:K33"/>
    <mergeCell ref="A38:B38"/>
    <mergeCell ref="C38:H38"/>
    <mergeCell ref="J38:K38"/>
    <mergeCell ref="A39:B39"/>
    <mergeCell ref="C39:H39"/>
    <mergeCell ref="J39:K39"/>
    <mergeCell ref="A36:B36"/>
    <mergeCell ref="C36:H36"/>
    <mergeCell ref="J36:K36"/>
    <mergeCell ref="A37:B37"/>
    <mergeCell ref="C37:H37"/>
    <mergeCell ref="J37:K37"/>
    <mergeCell ref="A42:B42"/>
    <mergeCell ref="C42:H42"/>
    <mergeCell ref="J42:K42"/>
    <mergeCell ref="A43:H43"/>
    <mergeCell ref="J43:K43"/>
    <mergeCell ref="A40:B40"/>
    <mergeCell ref="C40:H40"/>
    <mergeCell ref="J40:K40"/>
    <mergeCell ref="A41:B41"/>
    <mergeCell ref="C41:H41"/>
    <mergeCell ref="J41:K41"/>
    <mergeCell ref="A46:B46"/>
    <mergeCell ref="C46:H46"/>
    <mergeCell ref="J46:K46"/>
    <mergeCell ref="A47:B47"/>
    <mergeCell ref="C47:H47"/>
    <mergeCell ref="J47:K47"/>
    <mergeCell ref="A44:B44"/>
    <mergeCell ref="C44:H44"/>
    <mergeCell ref="J44:K44"/>
    <mergeCell ref="A45:B45"/>
    <mergeCell ref="C45:H45"/>
    <mergeCell ref="J45:K45"/>
    <mergeCell ref="A50:B50"/>
    <mergeCell ref="C50:H50"/>
    <mergeCell ref="J50:K50"/>
    <mergeCell ref="A51:B51"/>
    <mergeCell ref="C51:H51"/>
    <mergeCell ref="J51:K51"/>
    <mergeCell ref="A48:B48"/>
    <mergeCell ref="C48:H48"/>
    <mergeCell ref="J48:K48"/>
    <mergeCell ref="A49:B49"/>
    <mergeCell ref="C49:H49"/>
    <mergeCell ref="J49:K49"/>
    <mergeCell ref="A54:B54"/>
    <mergeCell ref="C54:H54"/>
    <mergeCell ref="J54:K54"/>
    <mergeCell ref="A55:B55"/>
    <mergeCell ref="C55:H55"/>
    <mergeCell ref="J55:K55"/>
    <mergeCell ref="A52:B52"/>
    <mergeCell ref="C52:H52"/>
    <mergeCell ref="J52:K52"/>
    <mergeCell ref="A53:B53"/>
    <mergeCell ref="C53:H53"/>
    <mergeCell ref="J53:K53"/>
    <mergeCell ref="A58:B58"/>
    <mergeCell ref="C58:H58"/>
    <mergeCell ref="J58:K58"/>
    <mergeCell ref="A59:B59"/>
    <mergeCell ref="C59:H59"/>
    <mergeCell ref="J59:K59"/>
    <mergeCell ref="A56:B56"/>
    <mergeCell ref="C56:H56"/>
    <mergeCell ref="J56:K56"/>
    <mergeCell ref="A57:B57"/>
    <mergeCell ref="C57:H57"/>
    <mergeCell ref="J57:K57"/>
    <mergeCell ref="A62:B62"/>
    <mergeCell ref="C62:H62"/>
    <mergeCell ref="J62:K62"/>
    <mergeCell ref="A63:H63"/>
    <mergeCell ref="J63:K63"/>
    <mergeCell ref="A60:B60"/>
    <mergeCell ref="C60:H60"/>
    <mergeCell ref="J60:K60"/>
    <mergeCell ref="A61:B61"/>
    <mergeCell ref="C61:H61"/>
    <mergeCell ref="J61:K61"/>
    <mergeCell ref="A66:B66"/>
    <mergeCell ref="C66:H66"/>
    <mergeCell ref="J66:K66"/>
    <mergeCell ref="A67:B67"/>
    <mergeCell ref="C67:H67"/>
    <mergeCell ref="J67:K67"/>
    <mergeCell ref="A64:B64"/>
    <mergeCell ref="C64:H64"/>
    <mergeCell ref="J64:K64"/>
    <mergeCell ref="A65:B65"/>
    <mergeCell ref="C65:H65"/>
    <mergeCell ref="J65:K65"/>
    <mergeCell ref="A70:B70"/>
    <mergeCell ref="C70:H70"/>
    <mergeCell ref="J70:K70"/>
    <mergeCell ref="A71:B71"/>
    <mergeCell ref="C71:H71"/>
    <mergeCell ref="J71:K71"/>
    <mergeCell ref="A68:B68"/>
    <mergeCell ref="C68:H68"/>
    <mergeCell ref="J68:K68"/>
    <mergeCell ref="A69:H69"/>
    <mergeCell ref="J69:K69"/>
    <mergeCell ref="A74:B74"/>
    <mergeCell ref="C74:H74"/>
    <mergeCell ref="J74:K74"/>
    <mergeCell ref="C75:H75"/>
    <mergeCell ref="J75:K75"/>
    <mergeCell ref="A75:B75"/>
    <mergeCell ref="A72:B72"/>
    <mergeCell ref="C72:H72"/>
    <mergeCell ref="J72:K72"/>
    <mergeCell ref="A73:B73"/>
    <mergeCell ref="C73:H73"/>
    <mergeCell ref="J73:K73"/>
    <mergeCell ref="A78:B78"/>
    <mergeCell ref="C78:H78"/>
    <mergeCell ref="J78:K78"/>
    <mergeCell ref="C79:H79"/>
    <mergeCell ref="J79:K79"/>
    <mergeCell ref="A79:B79"/>
    <mergeCell ref="A76:B76"/>
    <mergeCell ref="C76:H76"/>
    <mergeCell ref="J76:K76"/>
    <mergeCell ref="A77:B77"/>
    <mergeCell ref="C77:H77"/>
    <mergeCell ref="J77:K77"/>
    <mergeCell ref="A82:B82"/>
    <mergeCell ref="C82:H82"/>
    <mergeCell ref="J82:K82"/>
    <mergeCell ref="A83:H83"/>
    <mergeCell ref="J83:K83"/>
    <mergeCell ref="C80:H80"/>
    <mergeCell ref="J80:K80"/>
    <mergeCell ref="A81:B81"/>
    <mergeCell ref="C81:H81"/>
    <mergeCell ref="J81:K81"/>
    <mergeCell ref="A80:B80"/>
    <mergeCell ref="A86:H86"/>
    <mergeCell ref="J86:K86"/>
    <mergeCell ref="A87:B87"/>
    <mergeCell ref="C87:H87"/>
    <mergeCell ref="J87:K87"/>
    <mergeCell ref="A84:B84"/>
    <mergeCell ref="C84:H84"/>
    <mergeCell ref="J84:K84"/>
    <mergeCell ref="A85:B85"/>
    <mergeCell ref="C85:H85"/>
    <mergeCell ref="J85:K85"/>
    <mergeCell ref="A90:B90"/>
    <mergeCell ref="C90:H90"/>
    <mergeCell ref="J90:K90"/>
    <mergeCell ref="A91:B91"/>
    <mergeCell ref="C91:H91"/>
    <mergeCell ref="J91:K91"/>
    <mergeCell ref="A88:B88"/>
    <mergeCell ref="C88:H88"/>
    <mergeCell ref="J88:K88"/>
    <mergeCell ref="A89:B89"/>
    <mergeCell ref="C89:H89"/>
    <mergeCell ref="J89:K89"/>
    <mergeCell ref="A94:B94"/>
    <mergeCell ref="C94:H94"/>
    <mergeCell ref="J94:K94"/>
    <mergeCell ref="A95:B95"/>
    <mergeCell ref="C95:H95"/>
    <mergeCell ref="J95:K95"/>
    <mergeCell ref="A92:B92"/>
    <mergeCell ref="C92:H92"/>
    <mergeCell ref="J92:K92"/>
    <mergeCell ref="A93:H93"/>
    <mergeCell ref="J93:K93"/>
    <mergeCell ref="A98:B98"/>
    <mergeCell ref="C98:H98"/>
    <mergeCell ref="J98:K98"/>
    <mergeCell ref="A99:B99"/>
    <mergeCell ref="C99:H99"/>
    <mergeCell ref="J99:K99"/>
    <mergeCell ref="A96:B96"/>
    <mergeCell ref="C96:H96"/>
    <mergeCell ref="J96:K96"/>
    <mergeCell ref="A97:B97"/>
    <mergeCell ref="C97:H97"/>
    <mergeCell ref="J97:K97"/>
    <mergeCell ref="A102:B102"/>
    <mergeCell ref="C102:H102"/>
    <mergeCell ref="J102:K102"/>
    <mergeCell ref="A103:B103"/>
    <mergeCell ref="C103:H103"/>
    <mergeCell ref="J103:K103"/>
    <mergeCell ref="A100:B100"/>
    <mergeCell ref="C100:H100"/>
    <mergeCell ref="J100:K100"/>
    <mergeCell ref="A101:B101"/>
    <mergeCell ref="C101:H101"/>
    <mergeCell ref="J101:K101"/>
    <mergeCell ref="A106:B106"/>
    <mergeCell ref="C106:H106"/>
    <mergeCell ref="J106:K106"/>
    <mergeCell ref="A107:B107"/>
    <mergeCell ref="C107:H107"/>
    <mergeCell ref="J107:K107"/>
    <mergeCell ref="A104:B104"/>
    <mergeCell ref="C104:H104"/>
    <mergeCell ref="J104:K104"/>
    <mergeCell ref="A105:B105"/>
    <mergeCell ref="C105:H105"/>
    <mergeCell ref="J105:K105"/>
    <mergeCell ref="A110:B110"/>
    <mergeCell ref="C110:H110"/>
    <mergeCell ref="J110:K110"/>
    <mergeCell ref="A111:B111"/>
    <mergeCell ref="C111:H111"/>
    <mergeCell ref="J111:K111"/>
    <mergeCell ref="A108:B108"/>
    <mergeCell ref="C108:H108"/>
    <mergeCell ref="J108:K108"/>
    <mergeCell ref="A109:B109"/>
    <mergeCell ref="C109:H109"/>
    <mergeCell ref="J109:K109"/>
    <mergeCell ref="A114:B114"/>
    <mergeCell ref="C114:H114"/>
    <mergeCell ref="J114:K114"/>
    <mergeCell ref="A115:B115"/>
    <mergeCell ref="C115:H115"/>
    <mergeCell ref="J115:K115"/>
    <mergeCell ref="A112:B112"/>
    <mergeCell ref="C112:H112"/>
    <mergeCell ref="J112:K112"/>
    <mergeCell ref="A113:B113"/>
    <mergeCell ref="C113:H113"/>
    <mergeCell ref="J113:K113"/>
    <mergeCell ref="A118:B118"/>
    <mergeCell ref="C118:H118"/>
    <mergeCell ref="J118:K118"/>
    <mergeCell ref="A119:H119"/>
    <mergeCell ref="J119:K119"/>
    <mergeCell ref="A116:B116"/>
    <mergeCell ref="C116:H116"/>
    <mergeCell ref="J116:K116"/>
    <mergeCell ref="A117:B117"/>
    <mergeCell ref="C117:H117"/>
    <mergeCell ref="J117:K117"/>
    <mergeCell ref="A122:B122"/>
    <mergeCell ref="C122:H122"/>
    <mergeCell ref="J122:K122"/>
    <mergeCell ref="A123:B123"/>
    <mergeCell ref="C123:H123"/>
    <mergeCell ref="J123:K123"/>
    <mergeCell ref="A120:B120"/>
    <mergeCell ref="C120:H120"/>
    <mergeCell ref="J120:K120"/>
    <mergeCell ref="A121:B121"/>
    <mergeCell ref="C121:H121"/>
    <mergeCell ref="J121:K121"/>
    <mergeCell ref="A126:B126"/>
    <mergeCell ref="C126:H126"/>
    <mergeCell ref="J126:K126"/>
    <mergeCell ref="A127:B127"/>
    <mergeCell ref="C127:H127"/>
    <mergeCell ref="J127:K127"/>
    <mergeCell ref="C124:H124"/>
    <mergeCell ref="J124:K124"/>
    <mergeCell ref="A125:B125"/>
    <mergeCell ref="C125:H125"/>
    <mergeCell ref="J125:K125"/>
    <mergeCell ref="A124:B124"/>
    <mergeCell ref="A130:B130"/>
    <mergeCell ref="C130:H130"/>
    <mergeCell ref="J130:K130"/>
    <mergeCell ref="A131:B131"/>
    <mergeCell ref="C131:H131"/>
    <mergeCell ref="J131:K131"/>
    <mergeCell ref="A128:B128"/>
    <mergeCell ref="C128:H128"/>
    <mergeCell ref="J128:K128"/>
    <mergeCell ref="A129:B129"/>
    <mergeCell ref="C129:H129"/>
    <mergeCell ref="J129:K129"/>
    <mergeCell ref="A134:B134"/>
    <mergeCell ref="C134:H134"/>
    <mergeCell ref="J134:K134"/>
    <mergeCell ref="A135:B135"/>
    <mergeCell ref="C135:H135"/>
    <mergeCell ref="J135:K135"/>
    <mergeCell ref="A132:B132"/>
    <mergeCell ref="C132:H132"/>
    <mergeCell ref="J132:K132"/>
    <mergeCell ref="A133:B133"/>
    <mergeCell ref="C133:H133"/>
    <mergeCell ref="J133:K133"/>
    <mergeCell ref="A138:B138"/>
    <mergeCell ref="C138:H138"/>
    <mergeCell ref="J138:K138"/>
    <mergeCell ref="A139:B139"/>
    <mergeCell ref="C139:H139"/>
    <mergeCell ref="J139:K139"/>
    <mergeCell ref="A136:B136"/>
    <mergeCell ref="C136:H136"/>
    <mergeCell ref="J136:K136"/>
    <mergeCell ref="A137:B137"/>
    <mergeCell ref="C137:H137"/>
    <mergeCell ref="J137:K137"/>
    <mergeCell ref="A142:B142"/>
    <mergeCell ref="C142:H142"/>
    <mergeCell ref="J142:K142"/>
    <mergeCell ref="A143:B143"/>
    <mergeCell ref="C143:H143"/>
    <mergeCell ref="J143:K143"/>
    <mergeCell ref="A140:H140"/>
    <mergeCell ref="J140:K140"/>
    <mergeCell ref="A141:B141"/>
    <mergeCell ref="C141:H141"/>
    <mergeCell ref="J141:K141"/>
    <mergeCell ref="A146:B146"/>
    <mergeCell ref="C146:H146"/>
    <mergeCell ref="J146:K146"/>
    <mergeCell ref="A147:H147"/>
    <mergeCell ref="J147:K147"/>
    <mergeCell ref="A144:B144"/>
    <mergeCell ref="C144:H144"/>
    <mergeCell ref="J144:K144"/>
    <mergeCell ref="A145:B145"/>
    <mergeCell ref="C145:H145"/>
    <mergeCell ref="J145:K145"/>
    <mergeCell ref="A150:B150"/>
    <mergeCell ref="C150:H150"/>
    <mergeCell ref="J150:K150"/>
    <mergeCell ref="A151:B151"/>
    <mergeCell ref="C151:H151"/>
    <mergeCell ref="J151:K151"/>
    <mergeCell ref="A148:B148"/>
    <mergeCell ref="C148:H148"/>
    <mergeCell ref="J148:K148"/>
    <mergeCell ref="A149:B149"/>
    <mergeCell ref="C149:H149"/>
    <mergeCell ref="J149:K149"/>
    <mergeCell ref="A154:B154"/>
    <mergeCell ref="C154:H154"/>
    <mergeCell ref="J154:K154"/>
    <mergeCell ref="A155:B155"/>
    <mergeCell ref="C155:H155"/>
    <mergeCell ref="J155:K155"/>
    <mergeCell ref="A152:B152"/>
    <mergeCell ref="C152:H152"/>
    <mergeCell ref="J152:K152"/>
    <mergeCell ref="A153:B153"/>
    <mergeCell ref="C153:H153"/>
    <mergeCell ref="J153:K153"/>
    <mergeCell ref="A158:B158"/>
    <mergeCell ref="C158:H158"/>
    <mergeCell ref="J158:K158"/>
    <mergeCell ref="A159:B159"/>
    <mergeCell ref="C159:H159"/>
    <mergeCell ref="J159:K159"/>
    <mergeCell ref="A156:B156"/>
    <mergeCell ref="C156:H156"/>
    <mergeCell ref="J156:K156"/>
    <mergeCell ref="A157:B157"/>
    <mergeCell ref="C157:H157"/>
    <mergeCell ref="J157:K157"/>
    <mergeCell ref="A162:B162"/>
    <mergeCell ref="C162:H162"/>
    <mergeCell ref="J162:K162"/>
    <mergeCell ref="A163:B163"/>
    <mergeCell ref="C163:H163"/>
    <mergeCell ref="J163:K163"/>
    <mergeCell ref="A160:B160"/>
    <mergeCell ref="C160:H160"/>
    <mergeCell ref="J160:K160"/>
    <mergeCell ref="A161:B161"/>
    <mergeCell ref="C161:H161"/>
    <mergeCell ref="J161:K161"/>
    <mergeCell ref="A166:B166"/>
    <mergeCell ref="C166:H166"/>
    <mergeCell ref="J166:K166"/>
    <mergeCell ref="A167:B167"/>
    <mergeCell ref="C167:H167"/>
    <mergeCell ref="J167:K167"/>
    <mergeCell ref="A164:B164"/>
    <mergeCell ref="C164:H164"/>
    <mergeCell ref="J164:K164"/>
    <mergeCell ref="A165:B165"/>
    <mergeCell ref="C165:H165"/>
    <mergeCell ref="J165:K165"/>
    <mergeCell ref="A170:B170"/>
    <mergeCell ref="C170:H170"/>
    <mergeCell ref="J170:K170"/>
    <mergeCell ref="A171:B171"/>
    <mergeCell ref="C171:H171"/>
    <mergeCell ref="J171:K171"/>
    <mergeCell ref="A168:H168"/>
    <mergeCell ref="J168:K168"/>
    <mergeCell ref="A169:B169"/>
    <mergeCell ref="C169:H169"/>
    <mergeCell ref="J169:K169"/>
    <mergeCell ref="A174:B174"/>
    <mergeCell ref="C174:H174"/>
    <mergeCell ref="J174:K174"/>
    <mergeCell ref="A175:B175"/>
    <mergeCell ref="C175:H175"/>
    <mergeCell ref="J175:K175"/>
    <mergeCell ref="A172:B172"/>
    <mergeCell ref="C172:H172"/>
    <mergeCell ref="J172:K172"/>
    <mergeCell ref="A173:B173"/>
    <mergeCell ref="C173:H173"/>
    <mergeCell ref="J173:K173"/>
    <mergeCell ref="A178:B178"/>
    <mergeCell ref="C178:H178"/>
    <mergeCell ref="J178:K178"/>
    <mergeCell ref="A179:B179"/>
    <mergeCell ref="C179:H179"/>
    <mergeCell ref="J179:K179"/>
    <mergeCell ref="A176:B176"/>
    <mergeCell ref="C176:H176"/>
    <mergeCell ref="J176:K176"/>
    <mergeCell ref="A177:B177"/>
    <mergeCell ref="C177:H177"/>
    <mergeCell ref="J177:K177"/>
    <mergeCell ref="A182:B182"/>
    <mergeCell ref="C182:H182"/>
    <mergeCell ref="J182:K182"/>
    <mergeCell ref="A183:B183"/>
    <mergeCell ref="C183:H183"/>
    <mergeCell ref="J183:K183"/>
    <mergeCell ref="A180:B180"/>
    <mergeCell ref="C180:H180"/>
    <mergeCell ref="J180:K180"/>
    <mergeCell ref="A181:B181"/>
    <mergeCell ref="C181:H181"/>
    <mergeCell ref="J181:K181"/>
    <mergeCell ref="A186:B186"/>
    <mergeCell ref="C186:H186"/>
    <mergeCell ref="J186:K186"/>
    <mergeCell ref="A187:B187"/>
    <mergeCell ref="C187:H187"/>
    <mergeCell ref="J187:K187"/>
    <mergeCell ref="A184:B184"/>
    <mergeCell ref="C184:H184"/>
    <mergeCell ref="J184:K184"/>
    <mergeCell ref="A185:H185"/>
    <mergeCell ref="J185:K185"/>
    <mergeCell ref="A190:B190"/>
    <mergeCell ref="C190:H190"/>
    <mergeCell ref="J190:K190"/>
    <mergeCell ref="A191:B191"/>
    <mergeCell ref="C191:H191"/>
    <mergeCell ref="J191:K191"/>
    <mergeCell ref="A188:B188"/>
    <mergeCell ref="C188:H188"/>
    <mergeCell ref="J188:K188"/>
    <mergeCell ref="A189:B189"/>
    <mergeCell ref="C189:H189"/>
    <mergeCell ref="J189:K189"/>
    <mergeCell ref="A194:B194"/>
    <mergeCell ref="C194:H194"/>
    <mergeCell ref="J194:K194"/>
    <mergeCell ref="A195:B195"/>
    <mergeCell ref="C195:H195"/>
    <mergeCell ref="J195:K195"/>
    <mergeCell ref="A192:B192"/>
    <mergeCell ref="C192:H192"/>
    <mergeCell ref="J192:K192"/>
    <mergeCell ref="A193:B193"/>
    <mergeCell ref="C193:H193"/>
    <mergeCell ref="J193:K193"/>
    <mergeCell ref="A198:B198"/>
    <mergeCell ref="C198:H198"/>
    <mergeCell ref="J198:K198"/>
    <mergeCell ref="A199:B199"/>
    <mergeCell ref="C199:H199"/>
    <mergeCell ref="J199:K199"/>
    <mergeCell ref="A196:B196"/>
    <mergeCell ref="C196:H196"/>
    <mergeCell ref="J196:K196"/>
    <mergeCell ref="A197:B197"/>
    <mergeCell ref="C197:H197"/>
    <mergeCell ref="J197:K197"/>
    <mergeCell ref="A202:B202"/>
    <mergeCell ref="C202:H202"/>
    <mergeCell ref="J202:K202"/>
    <mergeCell ref="A203:B203"/>
    <mergeCell ref="C203:H203"/>
    <mergeCell ref="J203:K203"/>
    <mergeCell ref="A200:B200"/>
    <mergeCell ref="C200:H200"/>
    <mergeCell ref="J200:K200"/>
    <mergeCell ref="A201:B201"/>
    <mergeCell ref="C201:H201"/>
    <mergeCell ref="J201:K201"/>
    <mergeCell ref="A206:B206"/>
    <mergeCell ref="C206:H206"/>
    <mergeCell ref="J206:K206"/>
    <mergeCell ref="A207:B207"/>
    <mergeCell ref="C207:H207"/>
    <mergeCell ref="J207:K207"/>
    <mergeCell ref="A204:B204"/>
    <mergeCell ref="C204:H204"/>
    <mergeCell ref="J204:K204"/>
    <mergeCell ref="A205:B205"/>
    <mergeCell ref="C205:H205"/>
    <mergeCell ref="J205:K205"/>
    <mergeCell ref="A210:B210"/>
    <mergeCell ref="C210:H210"/>
    <mergeCell ref="J210:K210"/>
    <mergeCell ref="A211:B211"/>
    <mergeCell ref="C211:H211"/>
    <mergeCell ref="J211:K211"/>
    <mergeCell ref="A208:B208"/>
    <mergeCell ref="C208:H208"/>
    <mergeCell ref="J208:K208"/>
    <mergeCell ref="A209:B209"/>
    <mergeCell ref="C209:H209"/>
    <mergeCell ref="J209:K209"/>
    <mergeCell ref="A214:B214"/>
    <mergeCell ref="C214:H214"/>
    <mergeCell ref="J214:K214"/>
    <mergeCell ref="A215:B215"/>
    <mergeCell ref="C215:H215"/>
    <mergeCell ref="J215:K215"/>
    <mergeCell ref="A212:B212"/>
    <mergeCell ref="C212:H212"/>
    <mergeCell ref="J212:K212"/>
    <mergeCell ref="A213:B213"/>
    <mergeCell ref="C213:H213"/>
    <mergeCell ref="J213:K213"/>
    <mergeCell ref="A218:B218"/>
    <mergeCell ref="C218:H218"/>
    <mergeCell ref="J218:K218"/>
    <mergeCell ref="A219:H219"/>
    <mergeCell ref="J219:K219"/>
    <mergeCell ref="A216:B216"/>
    <mergeCell ref="C216:H216"/>
    <mergeCell ref="J216:K216"/>
    <mergeCell ref="A217:B217"/>
    <mergeCell ref="C217:H217"/>
    <mergeCell ref="J217:K217"/>
    <mergeCell ref="A222:B222"/>
    <mergeCell ref="C222:H222"/>
    <mergeCell ref="J222:K222"/>
    <mergeCell ref="A223:B223"/>
    <mergeCell ref="C223:H223"/>
    <mergeCell ref="J223:K223"/>
    <mergeCell ref="A220:B220"/>
    <mergeCell ref="C220:H220"/>
    <mergeCell ref="J220:K220"/>
    <mergeCell ref="A221:H221"/>
    <mergeCell ref="J221:K221"/>
    <mergeCell ref="A226:B226"/>
    <mergeCell ref="C226:H226"/>
    <mergeCell ref="J226:K226"/>
    <mergeCell ref="A227:B227"/>
    <mergeCell ref="C227:H227"/>
    <mergeCell ref="J227:K227"/>
    <mergeCell ref="A224:B224"/>
    <mergeCell ref="C224:H224"/>
    <mergeCell ref="J224:K224"/>
    <mergeCell ref="A225:B225"/>
    <mergeCell ref="C225:H225"/>
    <mergeCell ref="J225:K225"/>
    <mergeCell ref="A230:B230"/>
    <mergeCell ref="C230:H230"/>
    <mergeCell ref="J230:K230"/>
    <mergeCell ref="A231:B231"/>
    <mergeCell ref="C231:H231"/>
    <mergeCell ref="J231:K231"/>
    <mergeCell ref="A228:B228"/>
    <mergeCell ref="C228:H228"/>
    <mergeCell ref="J228:K228"/>
    <mergeCell ref="A229:H229"/>
    <mergeCell ref="J229:K229"/>
  </mergeCells>
  <phoneticPr fontId="18" type="noConversion"/>
  <pageMargins left="0.59" right="0.39" top="0.59" bottom="0.39" header="0" footer="0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41"/>
  <sheetViews>
    <sheetView view="pageBreakPreview" topLeftCell="A22" zoomScale="85" zoomScaleNormal="96" zoomScaleSheetLayoutView="85" workbookViewId="0">
      <selection activeCell="R57" sqref="R57"/>
    </sheetView>
  </sheetViews>
  <sheetFormatPr defaultColWidth="4.28515625" defaultRowHeight="12" customHeight="1"/>
  <cols>
    <col min="1" max="1" width="9" style="1" customWidth="1"/>
    <col min="2" max="2" width="4.7109375" style="1" customWidth="1"/>
    <col min="3" max="3" width="3.85546875" style="1" customWidth="1"/>
    <col min="4" max="4" width="1.7109375" style="1" customWidth="1"/>
    <col min="5" max="5" width="3.85546875" style="1" customWidth="1"/>
    <col min="6" max="9" width="3.5703125" style="1" customWidth="1"/>
    <col min="10" max="21" width="7.85546875" style="1" customWidth="1"/>
    <col min="22" max="22" width="20.28515625" style="1" customWidth="1"/>
    <col min="23" max="23" width="4.140625" style="1" customWidth="1"/>
    <col min="24" max="37" width="7.7109375" style="1" customWidth="1"/>
    <col min="38" max="182" width="4.28515625" style="1"/>
    <col min="183" max="183" width="5.85546875" style="1" customWidth="1"/>
    <col min="184" max="184" width="11.7109375" style="1" customWidth="1"/>
    <col min="185" max="191" width="6.42578125" style="1" customWidth="1"/>
    <col min="192" max="192" width="7.140625" style="1" customWidth="1"/>
    <col min="193" max="193" width="6.42578125" style="1" customWidth="1"/>
    <col min="194" max="194" width="5.7109375" style="1" customWidth="1"/>
    <col min="195" max="195" width="6.42578125" style="1" customWidth="1"/>
    <col min="196" max="196" width="5.85546875" style="1" customWidth="1"/>
    <col min="197" max="197" width="7" style="1" customWidth="1"/>
    <col min="198" max="198" width="6.7109375" style="1" customWidth="1"/>
    <col min="199" max="199" width="6.42578125" style="1" customWidth="1"/>
    <col min="200" max="202" width="8.140625" style="1" customWidth="1"/>
    <col min="203" max="209" width="10.42578125" style="1" customWidth="1"/>
    <col min="210" max="210" width="7" style="1" customWidth="1"/>
    <col min="211" max="211" width="6.85546875" style="1" customWidth="1"/>
    <col min="212" max="212" width="6.42578125" style="1" customWidth="1"/>
    <col min="213" max="213" width="6.85546875" style="1" customWidth="1"/>
    <col min="214" max="214" width="6.7109375" style="1" customWidth="1"/>
    <col min="215" max="215" width="6.42578125" style="1" customWidth="1"/>
    <col min="216" max="216" width="5.140625" style="1" customWidth="1"/>
    <col min="217" max="217" width="5.7109375" style="1" customWidth="1"/>
    <col min="218" max="218" width="5.42578125" style="1" customWidth="1"/>
    <col min="219" max="219" width="6.28515625" style="1" customWidth="1"/>
    <col min="220" max="220" width="5.140625" style="1" customWidth="1"/>
    <col min="221" max="223" width="7.42578125" style="1" customWidth="1"/>
    <col min="224" max="227" width="5.42578125" style="1" customWidth="1"/>
    <col min="228" max="228" width="7" style="1" customWidth="1"/>
    <col min="229" max="229" width="6.140625" style="1" customWidth="1"/>
    <col min="230" max="231" width="5.85546875" style="1" customWidth="1"/>
    <col min="232" max="233" width="6.42578125" style="1" customWidth="1"/>
    <col min="234" max="234" width="5.85546875" style="1" customWidth="1"/>
    <col min="235" max="235" width="6.85546875" style="1" customWidth="1"/>
    <col min="236" max="237" width="8.42578125" style="1" customWidth="1"/>
    <col min="238" max="238" width="50.42578125" style="1" customWidth="1"/>
    <col min="239" max="248" width="4.42578125" style="1" customWidth="1"/>
    <col min="249" max="250" width="4.28515625" style="1" customWidth="1"/>
    <col min="251" max="438" width="4.28515625" style="1"/>
    <col min="439" max="439" width="5.85546875" style="1" customWidth="1"/>
    <col min="440" max="440" width="11.7109375" style="1" customWidth="1"/>
    <col min="441" max="447" width="6.42578125" style="1" customWidth="1"/>
    <col min="448" max="448" width="7.140625" style="1" customWidth="1"/>
    <col min="449" max="449" width="6.42578125" style="1" customWidth="1"/>
    <col min="450" max="450" width="5.7109375" style="1" customWidth="1"/>
    <col min="451" max="451" width="6.42578125" style="1" customWidth="1"/>
    <col min="452" max="452" width="5.85546875" style="1" customWidth="1"/>
    <col min="453" max="453" width="7" style="1" customWidth="1"/>
    <col min="454" max="454" width="6.7109375" style="1" customWidth="1"/>
    <col min="455" max="455" width="6.42578125" style="1" customWidth="1"/>
    <col min="456" max="458" width="8.140625" style="1" customWidth="1"/>
    <col min="459" max="465" width="10.42578125" style="1" customWidth="1"/>
    <col min="466" max="466" width="7" style="1" customWidth="1"/>
    <col min="467" max="467" width="6.85546875" style="1" customWidth="1"/>
    <col min="468" max="468" width="6.42578125" style="1" customWidth="1"/>
    <col min="469" max="469" width="6.85546875" style="1" customWidth="1"/>
    <col min="470" max="470" width="6.7109375" style="1" customWidth="1"/>
    <col min="471" max="471" width="6.42578125" style="1" customWidth="1"/>
    <col min="472" max="472" width="5.140625" style="1" customWidth="1"/>
    <col min="473" max="473" width="5.7109375" style="1" customWidth="1"/>
    <col min="474" max="474" width="5.42578125" style="1" customWidth="1"/>
    <col min="475" max="475" width="6.28515625" style="1" customWidth="1"/>
    <col min="476" max="476" width="5.140625" style="1" customWidth="1"/>
    <col min="477" max="479" width="7.42578125" style="1" customWidth="1"/>
    <col min="480" max="483" width="5.42578125" style="1" customWidth="1"/>
    <col min="484" max="484" width="7" style="1" customWidth="1"/>
    <col min="485" max="485" width="6.140625" style="1" customWidth="1"/>
    <col min="486" max="487" width="5.85546875" style="1" customWidth="1"/>
    <col min="488" max="489" width="6.42578125" style="1" customWidth="1"/>
    <col min="490" max="490" width="5.85546875" style="1" customWidth="1"/>
    <col min="491" max="491" width="6.85546875" style="1" customWidth="1"/>
    <col min="492" max="493" width="8.42578125" style="1" customWidth="1"/>
    <col min="494" max="494" width="50.42578125" style="1" customWidth="1"/>
    <col min="495" max="504" width="4.42578125" style="1" customWidth="1"/>
    <col min="505" max="506" width="4.28515625" style="1" customWidth="1"/>
    <col min="507" max="694" width="4.28515625" style="1"/>
    <col min="695" max="695" width="5.85546875" style="1" customWidth="1"/>
    <col min="696" max="696" width="11.7109375" style="1" customWidth="1"/>
    <col min="697" max="703" width="6.42578125" style="1" customWidth="1"/>
    <col min="704" max="704" width="7.140625" style="1" customWidth="1"/>
    <col min="705" max="705" width="6.42578125" style="1" customWidth="1"/>
    <col min="706" max="706" width="5.7109375" style="1" customWidth="1"/>
    <col min="707" max="707" width="6.42578125" style="1" customWidth="1"/>
    <col min="708" max="708" width="5.85546875" style="1" customWidth="1"/>
    <col min="709" max="709" width="7" style="1" customWidth="1"/>
    <col min="710" max="710" width="6.7109375" style="1" customWidth="1"/>
    <col min="711" max="711" width="6.42578125" style="1" customWidth="1"/>
    <col min="712" max="714" width="8.140625" style="1" customWidth="1"/>
    <col min="715" max="721" width="10.42578125" style="1" customWidth="1"/>
    <col min="722" max="722" width="7" style="1" customWidth="1"/>
    <col min="723" max="723" width="6.85546875" style="1" customWidth="1"/>
    <col min="724" max="724" width="6.42578125" style="1" customWidth="1"/>
    <col min="725" max="725" width="6.85546875" style="1" customWidth="1"/>
    <col min="726" max="726" width="6.7109375" style="1" customWidth="1"/>
    <col min="727" max="727" width="6.42578125" style="1" customWidth="1"/>
    <col min="728" max="728" width="5.140625" style="1" customWidth="1"/>
    <col min="729" max="729" width="5.7109375" style="1" customWidth="1"/>
    <col min="730" max="730" width="5.42578125" style="1" customWidth="1"/>
    <col min="731" max="731" width="6.28515625" style="1" customWidth="1"/>
    <col min="732" max="732" width="5.140625" style="1" customWidth="1"/>
    <col min="733" max="735" width="7.42578125" style="1" customWidth="1"/>
    <col min="736" max="739" width="5.42578125" style="1" customWidth="1"/>
    <col min="740" max="740" width="7" style="1" customWidth="1"/>
    <col min="741" max="741" width="6.140625" style="1" customWidth="1"/>
    <col min="742" max="743" width="5.85546875" style="1" customWidth="1"/>
    <col min="744" max="745" width="6.42578125" style="1" customWidth="1"/>
    <col min="746" max="746" width="5.85546875" style="1" customWidth="1"/>
    <col min="747" max="747" width="6.85546875" style="1" customWidth="1"/>
    <col min="748" max="749" width="8.42578125" style="1" customWidth="1"/>
    <col min="750" max="750" width="50.42578125" style="1" customWidth="1"/>
    <col min="751" max="760" width="4.42578125" style="1" customWidth="1"/>
    <col min="761" max="762" width="4.28515625" style="1" customWidth="1"/>
    <col min="763" max="950" width="4.28515625" style="1"/>
    <col min="951" max="951" width="5.85546875" style="1" customWidth="1"/>
    <col min="952" max="952" width="11.7109375" style="1" customWidth="1"/>
    <col min="953" max="959" width="6.42578125" style="1" customWidth="1"/>
    <col min="960" max="960" width="7.140625" style="1" customWidth="1"/>
    <col min="961" max="961" width="6.42578125" style="1" customWidth="1"/>
    <col min="962" max="962" width="5.7109375" style="1" customWidth="1"/>
    <col min="963" max="963" width="6.42578125" style="1" customWidth="1"/>
    <col min="964" max="964" width="5.85546875" style="1" customWidth="1"/>
    <col min="965" max="965" width="7" style="1" customWidth="1"/>
    <col min="966" max="966" width="6.7109375" style="1" customWidth="1"/>
    <col min="967" max="967" width="6.42578125" style="1" customWidth="1"/>
    <col min="968" max="970" width="8.140625" style="1" customWidth="1"/>
    <col min="971" max="977" width="10.42578125" style="1" customWidth="1"/>
    <col min="978" max="978" width="7" style="1" customWidth="1"/>
    <col min="979" max="979" width="6.85546875" style="1" customWidth="1"/>
    <col min="980" max="980" width="6.42578125" style="1" customWidth="1"/>
    <col min="981" max="981" width="6.85546875" style="1" customWidth="1"/>
    <col min="982" max="982" width="6.7109375" style="1" customWidth="1"/>
    <col min="983" max="983" width="6.42578125" style="1" customWidth="1"/>
    <col min="984" max="984" width="5.140625" style="1" customWidth="1"/>
    <col min="985" max="985" width="5.7109375" style="1" customWidth="1"/>
    <col min="986" max="986" width="5.42578125" style="1" customWidth="1"/>
    <col min="987" max="987" width="6.28515625" style="1" customWidth="1"/>
    <col min="988" max="988" width="5.140625" style="1" customWidth="1"/>
    <col min="989" max="991" width="7.42578125" style="1" customWidth="1"/>
    <col min="992" max="995" width="5.42578125" style="1" customWidth="1"/>
    <col min="996" max="996" width="7" style="1" customWidth="1"/>
    <col min="997" max="997" width="6.140625" style="1" customWidth="1"/>
    <col min="998" max="999" width="5.85546875" style="1" customWidth="1"/>
    <col min="1000" max="1001" width="6.42578125" style="1" customWidth="1"/>
    <col min="1002" max="1002" width="5.85546875" style="1" customWidth="1"/>
    <col min="1003" max="1003" width="6.85546875" style="1" customWidth="1"/>
    <col min="1004" max="1005" width="8.42578125" style="1" customWidth="1"/>
    <col min="1006" max="1006" width="50.42578125" style="1" customWidth="1"/>
    <col min="1007" max="1016" width="4.42578125" style="1" customWidth="1"/>
    <col min="1017" max="1018" width="4.28515625" style="1" customWidth="1"/>
    <col min="1019" max="1206" width="4.28515625" style="1"/>
    <col min="1207" max="1207" width="5.85546875" style="1" customWidth="1"/>
    <col min="1208" max="1208" width="11.7109375" style="1" customWidth="1"/>
    <col min="1209" max="1215" width="6.42578125" style="1" customWidth="1"/>
    <col min="1216" max="1216" width="7.140625" style="1" customWidth="1"/>
    <col min="1217" max="1217" width="6.42578125" style="1" customWidth="1"/>
    <col min="1218" max="1218" width="5.7109375" style="1" customWidth="1"/>
    <col min="1219" max="1219" width="6.42578125" style="1" customWidth="1"/>
    <col min="1220" max="1220" width="5.85546875" style="1" customWidth="1"/>
    <col min="1221" max="1221" width="7" style="1" customWidth="1"/>
    <col min="1222" max="1222" width="6.7109375" style="1" customWidth="1"/>
    <col min="1223" max="1223" width="6.42578125" style="1" customWidth="1"/>
    <col min="1224" max="1226" width="8.140625" style="1" customWidth="1"/>
    <col min="1227" max="1233" width="10.42578125" style="1" customWidth="1"/>
    <col min="1234" max="1234" width="7" style="1" customWidth="1"/>
    <col min="1235" max="1235" width="6.85546875" style="1" customWidth="1"/>
    <col min="1236" max="1236" width="6.42578125" style="1" customWidth="1"/>
    <col min="1237" max="1237" width="6.85546875" style="1" customWidth="1"/>
    <col min="1238" max="1238" width="6.7109375" style="1" customWidth="1"/>
    <col min="1239" max="1239" width="6.42578125" style="1" customWidth="1"/>
    <col min="1240" max="1240" width="5.140625" style="1" customWidth="1"/>
    <col min="1241" max="1241" width="5.7109375" style="1" customWidth="1"/>
    <col min="1242" max="1242" width="5.42578125" style="1" customWidth="1"/>
    <col min="1243" max="1243" width="6.28515625" style="1" customWidth="1"/>
    <col min="1244" max="1244" width="5.140625" style="1" customWidth="1"/>
    <col min="1245" max="1247" width="7.42578125" style="1" customWidth="1"/>
    <col min="1248" max="1251" width="5.42578125" style="1" customWidth="1"/>
    <col min="1252" max="1252" width="7" style="1" customWidth="1"/>
    <col min="1253" max="1253" width="6.140625" style="1" customWidth="1"/>
    <col min="1254" max="1255" width="5.85546875" style="1" customWidth="1"/>
    <col min="1256" max="1257" width="6.42578125" style="1" customWidth="1"/>
    <col min="1258" max="1258" width="5.85546875" style="1" customWidth="1"/>
    <col min="1259" max="1259" width="6.85546875" style="1" customWidth="1"/>
    <col min="1260" max="1261" width="8.42578125" style="1" customWidth="1"/>
    <col min="1262" max="1262" width="50.42578125" style="1" customWidth="1"/>
    <col min="1263" max="1272" width="4.42578125" style="1" customWidth="1"/>
    <col min="1273" max="1274" width="4.28515625" style="1" customWidth="1"/>
    <col min="1275" max="1462" width="4.28515625" style="1"/>
    <col min="1463" max="1463" width="5.85546875" style="1" customWidth="1"/>
    <col min="1464" max="1464" width="11.7109375" style="1" customWidth="1"/>
    <col min="1465" max="1471" width="6.42578125" style="1" customWidth="1"/>
    <col min="1472" max="1472" width="7.140625" style="1" customWidth="1"/>
    <col min="1473" max="1473" width="6.42578125" style="1" customWidth="1"/>
    <col min="1474" max="1474" width="5.7109375" style="1" customWidth="1"/>
    <col min="1475" max="1475" width="6.42578125" style="1" customWidth="1"/>
    <col min="1476" max="1476" width="5.85546875" style="1" customWidth="1"/>
    <col min="1477" max="1477" width="7" style="1" customWidth="1"/>
    <col min="1478" max="1478" width="6.7109375" style="1" customWidth="1"/>
    <col min="1479" max="1479" width="6.42578125" style="1" customWidth="1"/>
    <col min="1480" max="1482" width="8.140625" style="1" customWidth="1"/>
    <col min="1483" max="1489" width="10.42578125" style="1" customWidth="1"/>
    <col min="1490" max="1490" width="7" style="1" customWidth="1"/>
    <col min="1491" max="1491" width="6.85546875" style="1" customWidth="1"/>
    <col min="1492" max="1492" width="6.42578125" style="1" customWidth="1"/>
    <col min="1493" max="1493" width="6.85546875" style="1" customWidth="1"/>
    <col min="1494" max="1494" width="6.7109375" style="1" customWidth="1"/>
    <col min="1495" max="1495" width="6.42578125" style="1" customWidth="1"/>
    <col min="1496" max="1496" width="5.140625" style="1" customWidth="1"/>
    <col min="1497" max="1497" width="5.7109375" style="1" customWidth="1"/>
    <col min="1498" max="1498" width="5.42578125" style="1" customWidth="1"/>
    <col min="1499" max="1499" width="6.28515625" style="1" customWidth="1"/>
    <col min="1500" max="1500" width="5.140625" style="1" customWidth="1"/>
    <col min="1501" max="1503" width="7.42578125" style="1" customWidth="1"/>
    <col min="1504" max="1507" width="5.42578125" style="1" customWidth="1"/>
    <col min="1508" max="1508" width="7" style="1" customWidth="1"/>
    <col min="1509" max="1509" width="6.140625" style="1" customWidth="1"/>
    <col min="1510" max="1511" width="5.85546875" style="1" customWidth="1"/>
    <col min="1512" max="1513" width="6.42578125" style="1" customWidth="1"/>
    <col min="1514" max="1514" width="5.85546875" style="1" customWidth="1"/>
    <col min="1515" max="1515" width="6.85546875" style="1" customWidth="1"/>
    <col min="1516" max="1517" width="8.42578125" style="1" customWidth="1"/>
    <col min="1518" max="1518" width="50.42578125" style="1" customWidth="1"/>
    <col min="1519" max="1528" width="4.42578125" style="1" customWidth="1"/>
    <col min="1529" max="1530" width="4.28515625" style="1" customWidth="1"/>
    <col min="1531" max="1718" width="4.28515625" style="1"/>
    <col min="1719" max="1719" width="5.85546875" style="1" customWidth="1"/>
    <col min="1720" max="1720" width="11.7109375" style="1" customWidth="1"/>
    <col min="1721" max="1727" width="6.42578125" style="1" customWidth="1"/>
    <col min="1728" max="1728" width="7.140625" style="1" customWidth="1"/>
    <col min="1729" max="1729" width="6.42578125" style="1" customWidth="1"/>
    <col min="1730" max="1730" width="5.7109375" style="1" customWidth="1"/>
    <col min="1731" max="1731" width="6.42578125" style="1" customWidth="1"/>
    <col min="1732" max="1732" width="5.85546875" style="1" customWidth="1"/>
    <col min="1733" max="1733" width="7" style="1" customWidth="1"/>
    <col min="1734" max="1734" width="6.7109375" style="1" customWidth="1"/>
    <col min="1735" max="1735" width="6.42578125" style="1" customWidth="1"/>
    <col min="1736" max="1738" width="8.140625" style="1" customWidth="1"/>
    <col min="1739" max="1745" width="10.42578125" style="1" customWidth="1"/>
    <col min="1746" max="1746" width="7" style="1" customWidth="1"/>
    <col min="1747" max="1747" width="6.85546875" style="1" customWidth="1"/>
    <col min="1748" max="1748" width="6.42578125" style="1" customWidth="1"/>
    <col min="1749" max="1749" width="6.85546875" style="1" customWidth="1"/>
    <col min="1750" max="1750" width="6.7109375" style="1" customWidth="1"/>
    <col min="1751" max="1751" width="6.42578125" style="1" customWidth="1"/>
    <col min="1752" max="1752" width="5.140625" style="1" customWidth="1"/>
    <col min="1753" max="1753" width="5.7109375" style="1" customWidth="1"/>
    <col min="1754" max="1754" width="5.42578125" style="1" customWidth="1"/>
    <col min="1755" max="1755" width="6.28515625" style="1" customWidth="1"/>
    <col min="1756" max="1756" width="5.140625" style="1" customWidth="1"/>
    <col min="1757" max="1759" width="7.42578125" style="1" customWidth="1"/>
    <col min="1760" max="1763" width="5.42578125" style="1" customWidth="1"/>
    <col min="1764" max="1764" width="7" style="1" customWidth="1"/>
    <col min="1765" max="1765" width="6.140625" style="1" customWidth="1"/>
    <col min="1766" max="1767" width="5.85546875" style="1" customWidth="1"/>
    <col min="1768" max="1769" width="6.42578125" style="1" customWidth="1"/>
    <col min="1770" max="1770" width="5.85546875" style="1" customWidth="1"/>
    <col min="1771" max="1771" width="6.85546875" style="1" customWidth="1"/>
    <col min="1772" max="1773" width="8.42578125" style="1" customWidth="1"/>
    <col min="1774" max="1774" width="50.42578125" style="1" customWidth="1"/>
    <col min="1775" max="1784" width="4.42578125" style="1" customWidth="1"/>
    <col min="1785" max="1786" width="4.28515625" style="1" customWidth="1"/>
    <col min="1787" max="1974" width="4.28515625" style="1"/>
    <col min="1975" max="1975" width="5.85546875" style="1" customWidth="1"/>
    <col min="1976" max="1976" width="11.7109375" style="1" customWidth="1"/>
    <col min="1977" max="1983" width="6.42578125" style="1" customWidth="1"/>
    <col min="1984" max="1984" width="7.140625" style="1" customWidth="1"/>
    <col min="1985" max="1985" width="6.42578125" style="1" customWidth="1"/>
    <col min="1986" max="1986" width="5.7109375" style="1" customWidth="1"/>
    <col min="1987" max="1987" width="6.42578125" style="1" customWidth="1"/>
    <col min="1988" max="1988" width="5.85546875" style="1" customWidth="1"/>
    <col min="1989" max="1989" width="7" style="1" customWidth="1"/>
    <col min="1990" max="1990" width="6.7109375" style="1" customWidth="1"/>
    <col min="1991" max="1991" width="6.42578125" style="1" customWidth="1"/>
    <col min="1992" max="1994" width="8.140625" style="1" customWidth="1"/>
    <col min="1995" max="2001" width="10.42578125" style="1" customWidth="1"/>
    <col min="2002" max="2002" width="7" style="1" customWidth="1"/>
    <col min="2003" max="2003" width="6.85546875" style="1" customWidth="1"/>
    <col min="2004" max="2004" width="6.42578125" style="1" customWidth="1"/>
    <col min="2005" max="2005" width="6.85546875" style="1" customWidth="1"/>
    <col min="2006" max="2006" width="6.7109375" style="1" customWidth="1"/>
    <col min="2007" max="2007" width="6.42578125" style="1" customWidth="1"/>
    <col min="2008" max="2008" width="5.140625" style="1" customWidth="1"/>
    <col min="2009" max="2009" width="5.7109375" style="1" customWidth="1"/>
    <col min="2010" max="2010" width="5.42578125" style="1" customWidth="1"/>
    <col min="2011" max="2011" width="6.28515625" style="1" customWidth="1"/>
    <col min="2012" max="2012" width="5.140625" style="1" customWidth="1"/>
    <col min="2013" max="2015" width="7.42578125" style="1" customWidth="1"/>
    <col min="2016" max="2019" width="5.42578125" style="1" customWidth="1"/>
    <col min="2020" max="2020" width="7" style="1" customWidth="1"/>
    <col min="2021" max="2021" width="6.140625" style="1" customWidth="1"/>
    <col min="2022" max="2023" width="5.85546875" style="1" customWidth="1"/>
    <col min="2024" max="2025" width="6.42578125" style="1" customWidth="1"/>
    <col min="2026" max="2026" width="5.85546875" style="1" customWidth="1"/>
    <col min="2027" max="2027" width="6.85546875" style="1" customWidth="1"/>
    <col min="2028" max="2029" width="8.42578125" style="1" customWidth="1"/>
    <col min="2030" max="2030" width="50.42578125" style="1" customWidth="1"/>
    <col min="2031" max="2040" width="4.42578125" style="1" customWidth="1"/>
    <col min="2041" max="2042" width="4.28515625" style="1" customWidth="1"/>
    <col min="2043" max="2230" width="4.28515625" style="1"/>
    <col min="2231" max="2231" width="5.85546875" style="1" customWidth="1"/>
    <col min="2232" max="2232" width="11.7109375" style="1" customWidth="1"/>
    <col min="2233" max="2239" width="6.42578125" style="1" customWidth="1"/>
    <col min="2240" max="2240" width="7.140625" style="1" customWidth="1"/>
    <col min="2241" max="2241" width="6.42578125" style="1" customWidth="1"/>
    <col min="2242" max="2242" width="5.7109375" style="1" customWidth="1"/>
    <col min="2243" max="2243" width="6.42578125" style="1" customWidth="1"/>
    <col min="2244" max="2244" width="5.85546875" style="1" customWidth="1"/>
    <col min="2245" max="2245" width="7" style="1" customWidth="1"/>
    <col min="2246" max="2246" width="6.7109375" style="1" customWidth="1"/>
    <col min="2247" max="2247" width="6.42578125" style="1" customWidth="1"/>
    <col min="2248" max="2250" width="8.140625" style="1" customWidth="1"/>
    <col min="2251" max="2257" width="10.42578125" style="1" customWidth="1"/>
    <col min="2258" max="2258" width="7" style="1" customWidth="1"/>
    <col min="2259" max="2259" width="6.85546875" style="1" customWidth="1"/>
    <col min="2260" max="2260" width="6.42578125" style="1" customWidth="1"/>
    <col min="2261" max="2261" width="6.85546875" style="1" customWidth="1"/>
    <col min="2262" max="2262" width="6.7109375" style="1" customWidth="1"/>
    <col min="2263" max="2263" width="6.42578125" style="1" customWidth="1"/>
    <col min="2264" max="2264" width="5.140625" style="1" customWidth="1"/>
    <col min="2265" max="2265" width="5.7109375" style="1" customWidth="1"/>
    <col min="2266" max="2266" width="5.42578125" style="1" customWidth="1"/>
    <col min="2267" max="2267" width="6.28515625" style="1" customWidth="1"/>
    <col min="2268" max="2268" width="5.140625" style="1" customWidth="1"/>
    <col min="2269" max="2271" width="7.42578125" style="1" customWidth="1"/>
    <col min="2272" max="2275" width="5.42578125" style="1" customWidth="1"/>
    <col min="2276" max="2276" width="7" style="1" customWidth="1"/>
    <col min="2277" max="2277" width="6.140625" style="1" customWidth="1"/>
    <col min="2278" max="2279" width="5.85546875" style="1" customWidth="1"/>
    <col min="2280" max="2281" width="6.42578125" style="1" customWidth="1"/>
    <col min="2282" max="2282" width="5.85546875" style="1" customWidth="1"/>
    <col min="2283" max="2283" width="6.85546875" style="1" customWidth="1"/>
    <col min="2284" max="2285" width="8.42578125" style="1" customWidth="1"/>
    <col min="2286" max="2286" width="50.42578125" style="1" customWidth="1"/>
    <col min="2287" max="2296" width="4.42578125" style="1" customWidth="1"/>
    <col min="2297" max="2298" width="4.28515625" style="1" customWidth="1"/>
    <col min="2299" max="2486" width="4.28515625" style="1"/>
    <col min="2487" max="2487" width="5.85546875" style="1" customWidth="1"/>
    <col min="2488" max="2488" width="11.7109375" style="1" customWidth="1"/>
    <col min="2489" max="2495" width="6.42578125" style="1" customWidth="1"/>
    <col min="2496" max="2496" width="7.140625" style="1" customWidth="1"/>
    <col min="2497" max="2497" width="6.42578125" style="1" customWidth="1"/>
    <col min="2498" max="2498" width="5.7109375" style="1" customWidth="1"/>
    <col min="2499" max="2499" width="6.42578125" style="1" customWidth="1"/>
    <col min="2500" max="2500" width="5.85546875" style="1" customWidth="1"/>
    <col min="2501" max="2501" width="7" style="1" customWidth="1"/>
    <col min="2502" max="2502" width="6.7109375" style="1" customWidth="1"/>
    <col min="2503" max="2503" width="6.42578125" style="1" customWidth="1"/>
    <col min="2504" max="2506" width="8.140625" style="1" customWidth="1"/>
    <col min="2507" max="2513" width="10.42578125" style="1" customWidth="1"/>
    <col min="2514" max="2514" width="7" style="1" customWidth="1"/>
    <col min="2515" max="2515" width="6.85546875" style="1" customWidth="1"/>
    <col min="2516" max="2516" width="6.42578125" style="1" customWidth="1"/>
    <col min="2517" max="2517" width="6.85546875" style="1" customWidth="1"/>
    <col min="2518" max="2518" width="6.7109375" style="1" customWidth="1"/>
    <col min="2519" max="2519" width="6.42578125" style="1" customWidth="1"/>
    <col min="2520" max="2520" width="5.140625" style="1" customWidth="1"/>
    <col min="2521" max="2521" width="5.7109375" style="1" customWidth="1"/>
    <col min="2522" max="2522" width="5.42578125" style="1" customWidth="1"/>
    <col min="2523" max="2523" width="6.28515625" style="1" customWidth="1"/>
    <col min="2524" max="2524" width="5.140625" style="1" customWidth="1"/>
    <col min="2525" max="2527" width="7.42578125" style="1" customWidth="1"/>
    <col min="2528" max="2531" width="5.42578125" style="1" customWidth="1"/>
    <col min="2532" max="2532" width="7" style="1" customWidth="1"/>
    <col min="2533" max="2533" width="6.140625" style="1" customWidth="1"/>
    <col min="2534" max="2535" width="5.85546875" style="1" customWidth="1"/>
    <col min="2536" max="2537" width="6.42578125" style="1" customWidth="1"/>
    <col min="2538" max="2538" width="5.85546875" style="1" customWidth="1"/>
    <col min="2539" max="2539" width="6.85546875" style="1" customWidth="1"/>
    <col min="2540" max="2541" width="8.42578125" style="1" customWidth="1"/>
    <col min="2542" max="2542" width="50.42578125" style="1" customWidth="1"/>
    <col min="2543" max="2552" width="4.42578125" style="1" customWidth="1"/>
    <col min="2553" max="2554" width="4.28515625" style="1" customWidth="1"/>
    <col min="2555" max="2742" width="4.28515625" style="1"/>
    <col min="2743" max="2743" width="5.85546875" style="1" customWidth="1"/>
    <col min="2744" max="2744" width="11.7109375" style="1" customWidth="1"/>
    <col min="2745" max="2751" width="6.42578125" style="1" customWidth="1"/>
    <col min="2752" max="2752" width="7.140625" style="1" customWidth="1"/>
    <col min="2753" max="2753" width="6.42578125" style="1" customWidth="1"/>
    <col min="2754" max="2754" width="5.7109375" style="1" customWidth="1"/>
    <col min="2755" max="2755" width="6.42578125" style="1" customWidth="1"/>
    <col min="2756" max="2756" width="5.85546875" style="1" customWidth="1"/>
    <col min="2757" max="2757" width="7" style="1" customWidth="1"/>
    <col min="2758" max="2758" width="6.7109375" style="1" customWidth="1"/>
    <col min="2759" max="2759" width="6.42578125" style="1" customWidth="1"/>
    <col min="2760" max="2762" width="8.140625" style="1" customWidth="1"/>
    <col min="2763" max="2769" width="10.42578125" style="1" customWidth="1"/>
    <col min="2770" max="2770" width="7" style="1" customWidth="1"/>
    <col min="2771" max="2771" width="6.85546875" style="1" customWidth="1"/>
    <col min="2772" max="2772" width="6.42578125" style="1" customWidth="1"/>
    <col min="2773" max="2773" width="6.85546875" style="1" customWidth="1"/>
    <col min="2774" max="2774" width="6.7109375" style="1" customWidth="1"/>
    <col min="2775" max="2775" width="6.42578125" style="1" customWidth="1"/>
    <col min="2776" max="2776" width="5.140625" style="1" customWidth="1"/>
    <col min="2777" max="2777" width="5.7109375" style="1" customWidth="1"/>
    <col min="2778" max="2778" width="5.42578125" style="1" customWidth="1"/>
    <col min="2779" max="2779" width="6.28515625" style="1" customWidth="1"/>
    <col min="2780" max="2780" width="5.140625" style="1" customWidth="1"/>
    <col min="2781" max="2783" width="7.42578125" style="1" customWidth="1"/>
    <col min="2784" max="2787" width="5.42578125" style="1" customWidth="1"/>
    <col min="2788" max="2788" width="7" style="1" customWidth="1"/>
    <col min="2789" max="2789" width="6.140625" style="1" customWidth="1"/>
    <col min="2790" max="2791" width="5.85546875" style="1" customWidth="1"/>
    <col min="2792" max="2793" width="6.42578125" style="1" customWidth="1"/>
    <col min="2794" max="2794" width="5.85546875" style="1" customWidth="1"/>
    <col min="2795" max="2795" width="6.85546875" style="1" customWidth="1"/>
    <col min="2796" max="2797" width="8.42578125" style="1" customWidth="1"/>
    <col min="2798" max="2798" width="50.42578125" style="1" customWidth="1"/>
    <col min="2799" max="2808" width="4.42578125" style="1" customWidth="1"/>
    <col min="2809" max="2810" width="4.28515625" style="1" customWidth="1"/>
    <col min="2811" max="2998" width="4.28515625" style="1"/>
    <col min="2999" max="2999" width="5.85546875" style="1" customWidth="1"/>
    <col min="3000" max="3000" width="11.7109375" style="1" customWidth="1"/>
    <col min="3001" max="3007" width="6.42578125" style="1" customWidth="1"/>
    <col min="3008" max="3008" width="7.140625" style="1" customWidth="1"/>
    <col min="3009" max="3009" width="6.42578125" style="1" customWidth="1"/>
    <col min="3010" max="3010" width="5.7109375" style="1" customWidth="1"/>
    <col min="3011" max="3011" width="6.42578125" style="1" customWidth="1"/>
    <col min="3012" max="3012" width="5.85546875" style="1" customWidth="1"/>
    <col min="3013" max="3013" width="7" style="1" customWidth="1"/>
    <col min="3014" max="3014" width="6.7109375" style="1" customWidth="1"/>
    <col min="3015" max="3015" width="6.42578125" style="1" customWidth="1"/>
    <col min="3016" max="3018" width="8.140625" style="1" customWidth="1"/>
    <col min="3019" max="3025" width="10.42578125" style="1" customWidth="1"/>
    <col min="3026" max="3026" width="7" style="1" customWidth="1"/>
    <col min="3027" max="3027" width="6.85546875" style="1" customWidth="1"/>
    <col min="3028" max="3028" width="6.42578125" style="1" customWidth="1"/>
    <col min="3029" max="3029" width="6.85546875" style="1" customWidth="1"/>
    <col min="3030" max="3030" width="6.7109375" style="1" customWidth="1"/>
    <col min="3031" max="3031" width="6.42578125" style="1" customWidth="1"/>
    <col min="3032" max="3032" width="5.140625" style="1" customWidth="1"/>
    <col min="3033" max="3033" width="5.7109375" style="1" customWidth="1"/>
    <col min="3034" max="3034" width="5.42578125" style="1" customWidth="1"/>
    <col min="3035" max="3035" width="6.28515625" style="1" customWidth="1"/>
    <col min="3036" max="3036" width="5.140625" style="1" customWidth="1"/>
    <col min="3037" max="3039" width="7.42578125" style="1" customWidth="1"/>
    <col min="3040" max="3043" width="5.42578125" style="1" customWidth="1"/>
    <col min="3044" max="3044" width="7" style="1" customWidth="1"/>
    <col min="3045" max="3045" width="6.140625" style="1" customWidth="1"/>
    <col min="3046" max="3047" width="5.85546875" style="1" customWidth="1"/>
    <col min="3048" max="3049" width="6.42578125" style="1" customWidth="1"/>
    <col min="3050" max="3050" width="5.85546875" style="1" customWidth="1"/>
    <col min="3051" max="3051" width="6.85546875" style="1" customWidth="1"/>
    <col min="3052" max="3053" width="8.42578125" style="1" customWidth="1"/>
    <col min="3054" max="3054" width="50.42578125" style="1" customWidth="1"/>
    <col min="3055" max="3064" width="4.42578125" style="1" customWidth="1"/>
    <col min="3065" max="3066" width="4.28515625" style="1" customWidth="1"/>
    <col min="3067" max="3254" width="4.28515625" style="1"/>
    <col min="3255" max="3255" width="5.85546875" style="1" customWidth="1"/>
    <col min="3256" max="3256" width="11.7109375" style="1" customWidth="1"/>
    <col min="3257" max="3263" width="6.42578125" style="1" customWidth="1"/>
    <col min="3264" max="3264" width="7.140625" style="1" customWidth="1"/>
    <col min="3265" max="3265" width="6.42578125" style="1" customWidth="1"/>
    <col min="3266" max="3266" width="5.7109375" style="1" customWidth="1"/>
    <col min="3267" max="3267" width="6.42578125" style="1" customWidth="1"/>
    <col min="3268" max="3268" width="5.85546875" style="1" customWidth="1"/>
    <col min="3269" max="3269" width="7" style="1" customWidth="1"/>
    <col min="3270" max="3270" width="6.7109375" style="1" customWidth="1"/>
    <col min="3271" max="3271" width="6.42578125" style="1" customWidth="1"/>
    <col min="3272" max="3274" width="8.140625" style="1" customWidth="1"/>
    <col min="3275" max="3281" width="10.42578125" style="1" customWidth="1"/>
    <col min="3282" max="3282" width="7" style="1" customWidth="1"/>
    <col min="3283" max="3283" width="6.85546875" style="1" customWidth="1"/>
    <col min="3284" max="3284" width="6.42578125" style="1" customWidth="1"/>
    <col min="3285" max="3285" width="6.85546875" style="1" customWidth="1"/>
    <col min="3286" max="3286" width="6.7109375" style="1" customWidth="1"/>
    <col min="3287" max="3287" width="6.42578125" style="1" customWidth="1"/>
    <col min="3288" max="3288" width="5.140625" style="1" customWidth="1"/>
    <col min="3289" max="3289" width="5.7109375" style="1" customWidth="1"/>
    <col min="3290" max="3290" width="5.42578125" style="1" customWidth="1"/>
    <col min="3291" max="3291" width="6.28515625" style="1" customWidth="1"/>
    <col min="3292" max="3292" width="5.140625" style="1" customWidth="1"/>
    <col min="3293" max="3295" width="7.42578125" style="1" customWidth="1"/>
    <col min="3296" max="3299" width="5.42578125" style="1" customWidth="1"/>
    <col min="3300" max="3300" width="7" style="1" customWidth="1"/>
    <col min="3301" max="3301" width="6.140625" style="1" customWidth="1"/>
    <col min="3302" max="3303" width="5.85546875" style="1" customWidth="1"/>
    <col min="3304" max="3305" width="6.42578125" style="1" customWidth="1"/>
    <col min="3306" max="3306" width="5.85546875" style="1" customWidth="1"/>
    <col min="3307" max="3307" width="6.85546875" style="1" customWidth="1"/>
    <col min="3308" max="3309" width="8.42578125" style="1" customWidth="1"/>
    <col min="3310" max="3310" width="50.42578125" style="1" customWidth="1"/>
    <col min="3311" max="3320" width="4.42578125" style="1" customWidth="1"/>
    <col min="3321" max="3322" width="4.28515625" style="1" customWidth="1"/>
    <col min="3323" max="3510" width="4.28515625" style="1"/>
    <col min="3511" max="3511" width="5.85546875" style="1" customWidth="1"/>
    <col min="3512" max="3512" width="11.7109375" style="1" customWidth="1"/>
    <col min="3513" max="3519" width="6.42578125" style="1" customWidth="1"/>
    <col min="3520" max="3520" width="7.140625" style="1" customWidth="1"/>
    <col min="3521" max="3521" width="6.42578125" style="1" customWidth="1"/>
    <col min="3522" max="3522" width="5.7109375" style="1" customWidth="1"/>
    <col min="3523" max="3523" width="6.42578125" style="1" customWidth="1"/>
    <col min="3524" max="3524" width="5.85546875" style="1" customWidth="1"/>
    <col min="3525" max="3525" width="7" style="1" customWidth="1"/>
    <col min="3526" max="3526" width="6.7109375" style="1" customWidth="1"/>
    <col min="3527" max="3527" width="6.42578125" style="1" customWidth="1"/>
    <col min="3528" max="3530" width="8.140625" style="1" customWidth="1"/>
    <col min="3531" max="3537" width="10.42578125" style="1" customWidth="1"/>
    <col min="3538" max="3538" width="7" style="1" customWidth="1"/>
    <col min="3539" max="3539" width="6.85546875" style="1" customWidth="1"/>
    <col min="3540" max="3540" width="6.42578125" style="1" customWidth="1"/>
    <col min="3541" max="3541" width="6.85546875" style="1" customWidth="1"/>
    <col min="3542" max="3542" width="6.7109375" style="1" customWidth="1"/>
    <col min="3543" max="3543" width="6.42578125" style="1" customWidth="1"/>
    <col min="3544" max="3544" width="5.140625" style="1" customWidth="1"/>
    <col min="3545" max="3545" width="5.7109375" style="1" customWidth="1"/>
    <col min="3546" max="3546" width="5.42578125" style="1" customWidth="1"/>
    <col min="3547" max="3547" width="6.28515625" style="1" customWidth="1"/>
    <col min="3548" max="3548" width="5.140625" style="1" customWidth="1"/>
    <col min="3549" max="3551" width="7.42578125" style="1" customWidth="1"/>
    <col min="3552" max="3555" width="5.42578125" style="1" customWidth="1"/>
    <col min="3556" max="3556" width="7" style="1" customWidth="1"/>
    <col min="3557" max="3557" width="6.140625" style="1" customWidth="1"/>
    <col min="3558" max="3559" width="5.85546875" style="1" customWidth="1"/>
    <col min="3560" max="3561" width="6.42578125" style="1" customWidth="1"/>
    <col min="3562" max="3562" width="5.85546875" style="1" customWidth="1"/>
    <col min="3563" max="3563" width="6.85546875" style="1" customWidth="1"/>
    <col min="3564" max="3565" width="8.42578125" style="1" customWidth="1"/>
    <col min="3566" max="3566" width="50.42578125" style="1" customWidth="1"/>
    <col min="3567" max="3576" width="4.42578125" style="1" customWidth="1"/>
    <col min="3577" max="3578" width="4.28515625" style="1" customWidth="1"/>
    <col min="3579" max="3766" width="4.28515625" style="1"/>
    <col min="3767" max="3767" width="5.85546875" style="1" customWidth="1"/>
    <col min="3768" max="3768" width="11.7109375" style="1" customWidth="1"/>
    <col min="3769" max="3775" width="6.42578125" style="1" customWidth="1"/>
    <col min="3776" max="3776" width="7.140625" style="1" customWidth="1"/>
    <col min="3777" max="3777" width="6.42578125" style="1" customWidth="1"/>
    <col min="3778" max="3778" width="5.7109375" style="1" customWidth="1"/>
    <col min="3779" max="3779" width="6.42578125" style="1" customWidth="1"/>
    <col min="3780" max="3780" width="5.85546875" style="1" customWidth="1"/>
    <col min="3781" max="3781" width="7" style="1" customWidth="1"/>
    <col min="3782" max="3782" width="6.7109375" style="1" customWidth="1"/>
    <col min="3783" max="3783" width="6.42578125" style="1" customWidth="1"/>
    <col min="3784" max="3786" width="8.140625" style="1" customWidth="1"/>
    <col min="3787" max="3793" width="10.42578125" style="1" customWidth="1"/>
    <col min="3794" max="3794" width="7" style="1" customWidth="1"/>
    <col min="3795" max="3795" width="6.85546875" style="1" customWidth="1"/>
    <col min="3796" max="3796" width="6.42578125" style="1" customWidth="1"/>
    <col min="3797" max="3797" width="6.85546875" style="1" customWidth="1"/>
    <col min="3798" max="3798" width="6.7109375" style="1" customWidth="1"/>
    <col min="3799" max="3799" width="6.42578125" style="1" customWidth="1"/>
    <col min="3800" max="3800" width="5.140625" style="1" customWidth="1"/>
    <col min="3801" max="3801" width="5.7109375" style="1" customWidth="1"/>
    <col min="3802" max="3802" width="5.42578125" style="1" customWidth="1"/>
    <col min="3803" max="3803" width="6.28515625" style="1" customWidth="1"/>
    <col min="3804" max="3804" width="5.140625" style="1" customWidth="1"/>
    <col min="3805" max="3807" width="7.42578125" style="1" customWidth="1"/>
    <col min="3808" max="3811" width="5.42578125" style="1" customWidth="1"/>
    <col min="3812" max="3812" width="7" style="1" customWidth="1"/>
    <col min="3813" max="3813" width="6.140625" style="1" customWidth="1"/>
    <col min="3814" max="3815" width="5.85546875" style="1" customWidth="1"/>
    <col min="3816" max="3817" width="6.42578125" style="1" customWidth="1"/>
    <col min="3818" max="3818" width="5.85546875" style="1" customWidth="1"/>
    <col min="3819" max="3819" width="6.85546875" style="1" customWidth="1"/>
    <col min="3820" max="3821" width="8.42578125" style="1" customWidth="1"/>
    <col min="3822" max="3822" width="50.42578125" style="1" customWidth="1"/>
    <col min="3823" max="3832" width="4.42578125" style="1" customWidth="1"/>
    <col min="3833" max="3834" width="4.28515625" style="1" customWidth="1"/>
    <col min="3835" max="4022" width="4.28515625" style="1"/>
    <col min="4023" max="4023" width="5.85546875" style="1" customWidth="1"/>
    <col min="4024" max="4024" width="11.7109375" style="1" customWidth="1"/>
    <col min="4025" max="4031" width="6.42578125" style="1" customWidth="1"/>
    <col min="4032" max="4032" width="7.140625" style="1" customWidth="1"/>
    <col min="4033" max="4033" width="6.42578125" style="1" customWidth="1"/>
    <col min="4034" max="4034" width="5.7109375" style="1" customWidth="1"/>
    <col min="4035" max="4035" width="6.42578125" style="1" customWidth="1"/>
    <col min="4036" max="4036" width="5.85546875" style="1" customWidth="1"/>
    <col min="4037" max="4037" width="7" style="1" customWidth="1"/>
    <col min="4038" max="4038" width="6.7109375" style="1" customWidth="1"/>
    <col min="4039" max="4039" width="6.42578125" style="1" customWidth="1"/>
    <col min="4040" max="4042" width="8.140625" style="1" customWidth="1"/>
    <col min="4043" max="4049" width="10.42578125" style="1" customWidth="1"/>
    <col min="4050" max="4050" width="7" style="1" customWidth="1"/>
    <col min="4051" max="4051" width="6.85546875" style="1" customWidth="1"/>
    <col min="4052" max="4052" width="6.42578125" style="1" customWidth="1"/>
    <col min="4053" max="4053" width="6.85546875" style="1" customWidth="1"/>
    <col min="4054" max="4054" width="6.7109375" style="1" customWidth="1"/>
    <col min="4055" max="4055" width="6.42578125" style="1" customWidth="1"/>
    <col min="4056" max="4056" width="5.140625" style="1" customWidth="1"/>
    <col min="4057" max="4057" width="5.7109375" style="1" customWidth="1"/>
    <col min="4058" max="4058" width="5.42578125" style="1" customWidth="1"/>
    <col min="4059" max="4059" width="6.28515625" style="1" customWidth="1"/>
    <col min="4060" max="4060" width="5.140625" style="1" customWidth="1"/>
    <col min="4061" max="4063" width="7.42578125" style="1" customWidth="1"/>
    <col min="4064" max="4067" width="5.42578125" style="1" customWidth="1"/>
    <col min="4068" max="4068" width="7" style="1" customWidth="1"/>
    <col min="4069" max="4069" width="6.140625" style="1" customWidth="1"/>
    <col min="4070" max="4071" width="5.85546875" style="1" customWidth="1"/>
    <col min="4072" max="4073" width="6.42578125" style="1" customWidth="1"/>
    <col min="4074" max="4074" width="5.85546875" style="1" customWidth="1"/>
    <col min="4075" max="4075" width="6.85546875" style="1" customWidth="1"/>
    <col min="4076" max="4077" width="8.42578125" style="1" customWidth="1"/>
    <col min="4078" max="4078" width="50.42578125" style="1" customWidth="1"/>
    <col min="4079" max="4088" width="4.42578125" style="1" customWidth="1"/>
    <col min="4089" max="4090" width="4.28515625" style="1" customWidth="1"/>
    <col min="4091" max="4278" width="4.28515625" style="1"/>
    <col min="4279" max="4279" width="5.85546875" style="1" customWidth="1"/>
    <col min="4280" max="4280" width="11.7109375" style="1" customWidth="1"/>
    <col min="4281" max="4287" width="6.42578125" style="1" customWidth="1"/>
    <col min="4288" max="4288" width="7.140625" style="1" customWidth="1"/>
    <col min="4289" max="4289" width="6.42578125" style="1" customWidth="1"/>
    <col min="4290" max="4290" width="5.7109375" style="1" customWidth="1"/>
    <col min="4291" max="4291" width="6.42578125" style="1" customWidth="1"/>
    <col min="4292" max="4292" width="5.85546875" style="1" customWidth="1"/>
    <col min="4293" max="4293" width="7" style="1" customWidth="1"/>
    <col min="4294" max="4294" width="6.7109375" style="1" customWidth="1"/>
    <col min="4295" max="4295" width="6.42578125" style="1" customWidth="1"/>
    <col min="4296" max="4298" width="8.140625" style="1" customWidth="1"/>
    <col min="4299" max="4305" width="10.42578125" style="1" customWidth="1"/>
    <col min="4306" max="4306" width="7" style="1" customWidth="1"/>
    <col min="4307" max="4307" width="6.85546875" style="1" customWidth="1"/>
    <col min="4308" max="4308" width="6.42578125" style="1" customWidth="1"/>
    <col min="4309" max="4309" width="6.85546875" style="1" customWidth="1"/>
    <col min="4310" max="4310" width="6.7109375" style="1" customWidth="1"/>
    <col min="4311" max="4311" width="6.42578125" style="1" customWidth="1"/>
    <col min="4312" max="4312" width="5.140625" style="1" customWidth="1"/>
    <col min="4313" max="4313" width="5.7109375" style="1" customWidth="1"/>
    <col min="4314" max="4314" width="5.42578125" style="1" customWidth="1"/>
    <col min="4315" max="4315" width="6.28515625" style="1" customWidth="1"/>
    <col min="4316" max="4316" width="5.140625" style="1" customWidth="1"/>
    <col min="4317" max="4319" width="7.42578125" style="1" customWidth="1"/>
    <col min="4320" max="4323" width="5.42578125" style="1" customWidth="1"/>
    <col min="4324" max="4324" width="7" style="1" customWidth="1"/>
    <col min="4325" max="4325" width="6.140625" style="1" customWidth="1"/>
    <col min="4326" max="4327" width="5.85546875" style="1" customWidth="1"/>
    <col min="4328" max="4329" width="6.42578125" style="1" customWidth="1"/>
    <col min="4330" max="4330" width="5.85546875" style="1" customWidth="1"/>
    <col min="4331" max="4331" width="6.85546875" style="1" customWidth="1"/>
    <col min="4332" max="4333" width="8.42578125" style="1" customWidth="1"/>
    <col min="4334" max="4334" width="50.42578125" style="1" customWidth="1"/>
    <col min="4335" max="4344" width="4.42578125" style="1" customWidth="1"/>
    <col min="4345" max="4346" width="4.28515625" style="1" customWidth="1"/>
    <col min="4347" max="4534" width="4.28515625" style="1"/>
    <col min="4535" max="4535" width="5.85546875" style="1" customWidth="1"/>
    <col min="4536" max="4536" width="11.7109375" style="1" customWidth="1"/>
    <col min="4537" max="4543" width="6.42578125" style="1" customWidth="1"/>
    <col min="4544" max="4544" width="7.140625" style="1" customWidth="1"/>
    <col min="4545" max="4545" width="6.42578125" style="1" customWidth="1"/>
    <col min="4546" max="4546" width="5.7109375" style="1" customWidth="1"/>
    <col min="4547" max="4547" width="6.42578125" style="1" customWidth="1"/>
    <col min="4548" max="4548" width="5.85546875" style="1" customWidth="1"/>
    <col min="4549" max="4549" width="7" style="1" customWidth="1"/>
    <col min="4550" max="4550" width="6.7109375" style="1" customWidth="1"/>
    <col min="4551" max="4551" width="6.42578125" style="1" customWidth="1"/>
    <col min="4552" max="4554" width="8.140625" style="1" customWidth="1"/>
    <col min="4555" max="4561" width="10.42578125" style="1" customWidth="1"/>
    <col min="4562" max="4562" width="7" style="1" customWidth="1"/>
    <col min="4563" max="4563" width="6.85546875" style="1" customWidth="1"/>
    <col min="4564" max="4564" width="6.42578125" style="1" customWidth="1"/>
    <col min="4565" max="4565" width="6.85546875" style="1" customWidth="1"/>
    <col min="4566" max="4566" width="6.7109375" style="1" customWidth="1"/>
    <col min="4567" max="4567" width="6.42578125" style="1" customWidth="1"/>
    <col min="4568" max="4568" width="5.140625" style="1" customWidth="1"/>
    <col min="4569" max="4569" width="5.7109375" style="1" customWidth="1"/>
    <col min="4570" max="4570" width="5.42578125" style="1" customWidth="1"/>
    <col min="4571" max="4571" width="6.28515625" style="1" customWidth="1"/>
    <col min="4572" max="4572" width="5.140625" style="1" customWidth="1"/>
    <col min="4573" max="4575" width="7.42578125" style="1" customWidth="1"/>
    <col min="4576" max="4579" width="5.42578125" style="1" customWidth="1"/>
    <col min="4580" max="4580" width="7" style="1" customWidth="1"/>
    <col min="4581" max="4581" width="6.140625" style="1" customWidth="1"/>
    <col min="4582" max="4583" width="5.85546875" style="1" customWidth="1"/>
    <col min="4584" max="4585" width="6.42578125" style="1" customWidth="1"/>
    <col min="4586" max="4586" width="5.85546875" style="1" customWidth="1"/>
    <col min="4587" max="4587" width="6.85546875" style="1" customWidth="1"/>
    <col min="4588" max="4589" width="8.42578125" style="1" customWidth="1"/>
    <col min="4590" max="4590" width="50.42578125" style="1" customWidth="1"/>
    <col min="4591" max="4600" width="4.42578125" style="1" customWidth="1"/>
    <col min="4601" max="4602" width="4.28515625" style="1" customWidth="1"/>
    <col min="4603" max="4790" width="4.28515625" style="1"/>
    <col min="4791" max="4791" width="5.85546875" style="1" customWidth="1"/>
    <col min="4792" max="4792" width="11.7109375" style="1" customWidth="1"/>
    <col min="4793" max="4799" width="6.42578125" style="1" customWidth="1"/>
    <col min="4800" max="4800" width="7.140625" style="1" customWidth="1"/>
    <col min="4801" max="4801" width="6.42578125" style="1" customWidth="1"/>
    <col min="4802" max="4802" width="5.7109375" style="1" customWidth="1"/>
    <col min="4803" max="4803" width="6.42578125" style="1" customWidth="1"/>
    <col min="4804" max="4804" width="5.85546875" style="1" customWidth="1"/>
    <col min="4805" max="4805" width="7" style="1" customWidth="1"/>
    <col min="4806" max="4806" width="6.7109375" style="1" customWidth="1"/>
    <col min="4807" max="4807" width="6.42578125" style="1" customWidth="1"/>
    <col min="4808" max="4810" width="8.140625" style="1" customWidth="1"/>
    <col min="4811" max="4817" width="10.42578125" style="1" customWidth="1"/>
    <col min="4818" max="4818" width="7" style="1" customWidth="1"/>
    <col min="4819" max="4819" width="6.85546875" style="1" customWidth="1"/>
    <col min="4820" max="4820" width="6.42578125" style="1" customWidth="1"/>
    <col min="4821" max="4821" width="6.85546875" style="1" customWidth="1"/>
    <col min="4822" max="4822" width="6.7109375" style="1" customWidth="1"/>
    <col min="4823" max="4823" width="6.42578125" style="1" customWidth="1"/>
    <col min="4824" max="4824" width="5.140625" style="1" customWidth="1"/>
    <col min="4825" max="4825" width="5.7109375" style="1" customWidth="1"/>
    <col min="4826" max="4826" width="5.42578125" style="1" customWidth="1"/>
    <col min="4827" max="4827" width="6.28515625" style="1" customWidth="1"/>
    <col min="4828" max="4828" width="5.140625" style="1" customWidth="1"/>
    <col min="4829" max="4831" width="7.42578125" style="1" customWidth="1"/>
    <col min="4832" max="4835" width="5.42578125" style="1" customWidth="1"/>
    <col min="4836" max="4836" width="7" style="1" customWidth="1"/>
    <col min="4837" max="4837" width="6.140625" style="1" customWidth="1"/>
    <col min="4838" max="4839" width="5.85546875" style="1" customWidth="1"/>
    <col min="4840" max="4841" width="6.42578125" style="1" customWidth="1"/>
    <col min="4842" max="4842" width="5.85546875" style="1" customWidth="1"/>
    <col min="4843" max="4843" width="6.85546875" style="1" customWidth="1"/>
    <col min="4844" max="4845" width="8.42578125" style="1" customWidth="1"/>
    <col min="4846" max="4846" width="50.42578125" style="1" customWidth="1"/>
    <col min="4847" max="4856" width="4.42578125" style="1" customWidth="1"/>
    <col min="4857" max="4858" width="4.28515625" style="1" customWidth="1"/>
    <col min="4859" max="5046" width="4.28515625" style="1"/>
    <col min="5047" max="5047" width="5.85546875" style="1" customWidth="1"/>
    <col min="5048" max="5048" width="11.7109375" style="1" customWidth="1"/>
    <col min="5049" max="5055" width="6.42578125" style="1" customWidth="1"/>
    <col min="5056" max="5056" width="7.140625" style="1" customWidth="1"/>
    <col min="5057" max="5057" width="6.42578125" style="1" customWidth="1"/>
    <col min="5058" max="5058" width="5.7109375" style="1" customWidth="1"/>
    <col min="5059" max="5059" width="6.42578125" style="1" customWidth="1"/>
    <col min="5060" max="5060" width="5.85546875" style="1" customWidth="1"/>
    <col min="5061" max="5061" width="7" style="1" customWidth="1"/>
    <col min="5062" max="5062" width="6.7109375" style="1" customWidth="1"/>
    <col min="5063" max="5063" width="6.42578125" style="1" customWidth="1"/>
    <col min="5064" max="5066" width="8.140625" style="1" customWidth="1"/>
    <col min="5067" max="5073" width="10.42578125" style="1" customWidth="1"/>
    <col min="5074" max="5074" width="7" style="1" customWidth="1"/>
    <col min="5075" max="5075" width="6.85546875" style="1" customWidth="1"/>
    <col min="5076" max="5076" width="6.42578125" style="1" customWidth="1"/>
    <col min="5077" max="5077" width="6.85546875" style="1" customWidth="1"/>
    <col min="5078" max="5078" width="6.7109375" style="1" customWidth="1"/>
    <col min="5079" max="5079" width="6.42578125" style="1" customWidth="1"/>
    <col min="5080" max="5080" width="5.140625" style="1" customWidth="1"/>
    <col min="5081" max="5081" width="5.7109375" style="1" customWidth="1"/>
    <col min="5082" max="5082" width="5.42578125" style="1" customWidth="1"/>
    <col min="5083" max="5083" width="6.28515625" style="1" customWidth="1"/>
    <col min="5084" max="5084" width="5.140625" style="1" customWidth="1"/>
    <col min="5085" max="5087" width="7.42578125" style="1" customWidth="1"/>
    <col min="5088" max="5091" width="5.42578125" style="1" customWidth="1"/>
    <col min="5092" max="5092" width="7" style="1" customWidth="1"/>
    <col min="5093" max="5093" width="6.140625" style="1" customWidth="1"/>
    <col min="5094" max="5095" width="5.85546875" style="1" customWidth="1"/>
    <col min="5096" max="5097" width="6.42578125" style="1" customWidth="1"/>
    <col min="5098" max="5098" width="5.85546875" style="1" customWidth="1"/>
    <col min="5099" max="5099" width="6.85546875" style="1" customWidth="1"/>
    <col min="5100" max="5101" width="8.42578125" style="1" customWidth="1"/>
    <col min="5102" max="5102" width="50.42578125" style="1" customWidth="1"/>
    <col min="5103" max="5112" width="4.42578125" style="1" customWidth="1"/>
    <col min="5113" max="5114" width="4.28515625" style="1" customWidth="1"/>
    <col min="5115" max="5302" width="4.28515625" style="1"/>
    <col min="5303" max="5303" width="5.85546875" style="1" customWidth="1"/>
    <col min="5304" max="5304" width="11.7109375" style="1" customWidth="1"/>
    <col min="5305" max="5311" width="6.42578125" style="1" customWidth="1"/>
    <col min="5312" max="5312" width="7.140625" style="1" customWidth="1"/>
    <col min="5313" max="5313" width="6.42578125" style="1" customWidth="1"/>
    <col min="5314" max="5314" width="5.7109375" style="1" customWidth="1"/>
    <col min="5315" max="5315" width="6.42578125" style="1" customWidth="1"/>
    <col min="5316" max="5316" width="5.85546875" style="1" customWidth="1"/>
    <col min="5317" max="5317" width="7" style="1" customWidth="1"/>
    <col min="5318" max="5318" width="6.7109375" style="1" customWidth="1"/>
    <col min="5319" max="5319" width="6.42578125" style="1" customWidth="1"/>
    <col min="5320" max="5322" width="8.140625" style="1" customWidth="1"/>
    <col min="5323" max="5329" width="10.42578125" style="1" customWidth="1"/>
    <col min="5330" max="5330" width="7" style="1" customWidth="1"/>
    <col min="5331" max="5331" width="6.85546875" style="1" customWidth="1"/>
    <col min="5332" max="5332" width="6.42578125" style="1" customWidth="1"/>
    <col min="5333" max="5333" width="6.85546875" style="1" customWidth="1"/>
    <col min="5334" max="5334" width="6.7109375" style="1" customWidth="1"/>
    <col min="5335" max="5335" width="6.42578125" style="1" customWidth="1"/>
    <col min="5336" max="5336" width="5.140625" style="1" customWidth="1"/>
    <col min="5337" max="5337" width="5.7109375" style="1" customWidth="1"/>
    <col min="5338" max="5338" width="5.42578125" style="1" customWidth="1"/>
    <col min="5339" max="5339" width="6.28515625" style="1" customWidth="1"/>
    <col min="5340" max="5340" width="5.140625" style="1" customWidth="1"/>
    <col min="5341" max="5343" width="7.42578125" style="1" customWidth="1"/>
    <col min="5344" max="5347" width="5.42578125" style="1" customWidth="1"/>
    <col min="5348" max="5348" width="7" style="1" customWidth="1"/>
    <col min="5349" max="5349" width="6.140625" style="1" customWidth="1"/>
    <col min="5350" max="5351" width="5.85546875" style="1" customWidth="1"/>
    <col min="5352" max="5353" width="6.42578125" style="1" customWidth="1"/>
    <col min="5354" max="5354" width="5.85546875" style="1" customWidth="1"/>
    <col min="5355" max="5355" width="6.85546875" style="1" customWidth="1"/>
    <col min="5356" max="5357" width="8.42578125" style="1" customWidth="1"/>
    <col min="5358" max="5358" width="50.42578125" style="1" customWidth="1"/>
    <col min="5359" max="5368" width="4.42578125" style="1" customWidth="1"/>
    <col min="5369" max="5370" width="4.28515625" style="1" customWidth="1"/>
    <col min="5371" max="5558" width="4.28515625" style="1"/>
    <col min="5559" max="5559" width="5.85546875" style="1" customWidth="1"/>
    <col min="5560" max="5560" width="11.7109375" style="1" customWidth="1"/>
    <col min="5561" max="5567" width="6.42578125" style="1" customWidth="1"/>
    <col min="5568" max="5568" width="7.140625" style="1" customWidth="1"/>
    <col min="5569" max="5569" width="6.42578125" style="1" customWidth="1"/>
    <col min="5570" max="5570" width="5.7109375" style="1" customWidth="1"/>
    <col min="5571" max="5571" width="6.42578125" style="1" customWidth="1"/>
    <col min="5572" max="5572" width="5.85546875" style="1" customWidth="1"/>
    <col min="5573" max="5573" width="7" style="1" customWidth="1"/>
    <col min="5574" max="5574" width="6.7109375" style="1" customWidth="1"/>
    <col min="5575" max="5575" width="6.42578125" style="1" customWidth="1"/>
    <col min="5576" max="5578" width="8.140625" style="1" customWidth="1"/>
    <col min="5579" max="5585" width="10.42578125" style="1" customWidth="1"/>
    <col min="5586" max="5586" width="7" style="1" customWidth="1"/>
    <col min="5587" max="5587" width="6.85546875" style="1" customWidth="1"/>
    <col min="5588" max="5588" width="6.42578125" style="1" customWidth="1"/>
    <col min="5589" max="5589" width="6.85546875" style="1" customWidth="1"/>
    <col min="5590" max="5590" width="6.7109375" style="1" customWidth="1"/>
    <col min="5591" max="5591" width="6.42578125" style="1" customWidth="1"/>
    <col min="5592" max="5592" width="5.140625" style="1" customWidth="1"/>
    <col min="5593" max="5593" width="5.7109375" style="1" customWidth="1"/>
    <col min="5594" max="5594" width="5.42578125" style="1" customWidth="1"/>
    <col min="5595" max="5595" width="6.28515625" style="1" customWidth="1"/>
    <col min="5596" max="5596" width="5.140625" style="1" customWidth="1"/>
    <col min="5597" max="5599" width="7.42578125" style="1" customWidth="1"/>
    <col min="5600" max="5603" width="5.42578125" style="1" customWidth="1"/>
    <col min="5604" max="5604" width="7" style="1" customWidth="1"/>
    <col min="5605" max="5605" width="6.140625" style="1" customWidth="1"/>
    <col min="5606" max="5607" width="5.85546875" style="1" customWidth="1"/>
    <col min="5608" max="5609" width="6.42578125" style="1" customWidth="1"/>
    <col min="5610" max="5610" width="5.85546875" style="1" customWidth="1"/>
    <col min="5611" max="5611" width="6.85546875" style="1" customWidth="1"/>
    <col min="5612" max="5613" width="8.42578125" style="1" customWidth="1"/>
    <col min="5614" max="5614" width="50.42578125" style="1" customWidth="1"/>
    <col min="5615" max="5624" width="4.42578125" style="1" customWidth="1"/>
    <col min="5625" max="5626" width="4.28515625" style="1" customWidth="1"/>
    <col min="5627" max="5814" width="4.28515625" style="1"/>
    <col min="5815" max="5815" width="5.85546875" style="1" customWidth="1"/>
    <col min="5816" max="5816" width="11.7109375" style="1" customWidth="1"/>
    <col min="5817" max="5823" width="6.42578125" style="1" customWidth="1"/>
    <col min="5824" max="5824" width="7.140625" style="1" customWidth="1"/>
    <col min="5825" max="5825" width="6.42578125" style="1" customWidth="1"/>
    <col min="5826" max="5826" width="5.7109375" style="1" customWidth="1"/>
    <col min="5827" max="5827" width="6.42578125" style="1" customWidth="1"/>
    <col min="5828" max="5828" width="5.85546875" style="1" customWidth="1"/>
    <col min="5829" max="5829" width="7" style="1" customWidth="1"/>
    <col min="5830" max="5830" width="6.7109375" style="1" customWidth="1"/>
    <col min="5831" max="5831" width="6.42578125" style="1" customWidth="1"/>
    <col min="5832" max="5834" width="8.140625" style="1" customWidth="1"/>
    <col min="5835" max="5841" width="10.42578125" style="1" customWidth="1"/>
    <col min="5842" max="5842" width="7" style="1" customWidth="1"/>
    <col min="5843" max="5843" width="6.85546875" style="1" customWidth="1"/>
    <col min="5844" max="5844" width="6.42578125" style="1" customWidth="1"/>
    <col min="5845" max="5845" width="6.85546875" style="1" customWidth="1"/>
    <col min="5846" max="5846" width="6.7109375" style="1" customWidth="1"/>
    <col min="5847" max="5847" width="6.42578125" style="1" customWidth="1"/>
    <col min="5848" max="5848" width="5.140625" style="1" customWidth="1"/>
    <col min="5849" max="5849" width="5.7109375" style="1" customWidth="1"/>
    <col min="5850" max="5850" width="5.42578125" style="1" customWidth="1"/>
    <col min="5851" max="5851" width="6.28515625" style="1" customWidth="1"/>
    <col min="5852" max="5852" width="5.140625" style="1" customWidth="1"/>
    <col min="5853" max="5855" width="7.42578125" style="1" customWidth="1"/>
    <col min="5856" max="5859" width="5.42578125" style="1" customWidth="1"/>
    <col min="5860" max="5860" width="7" style="1" customWidth="1"/>
    <col min="5861" max="5861" width="6.140625" style="1" customWidth="1"/>
    <col min="5862" max="5863" width="5.85546875" style="1" customWidth="1"/>
    <col min="5864" max="5865" width="6.42578125" style="1" customWidth="1"/>
    <col min="5866" max="5866" width="5.85546875" style="1" customWidth="1"/>
    <col min="5867" max="5867" width="6.85546875" style="1" customWidth="1"/>
    <col min="5868" max="5869" width="8.42578125" style="1" customWidth="1"/>
    <col min="5870" max="5870" width="50.42578125" style="1" customWidth="1"/>
    <col min="5871" max="5880" width="4.42578125" style="1" customWidth="1"/>
    <col min="5881" max="5882" width="4.28515625" style="1" customWidth="1"/>
    <col min="5883" max="6070" width="4.28515625" style="1"/>
    <col min="6071" max="6071" width="5.85546875" style="1" customWidth="1"/>
    <col min="6072" max="6072" width="11.7109375" style="1" customWidth="1"/>
    <col min="6073" max="6079" width="6.42578125" style="1" customWidth="1"/>
    <col min="6080" max="6080" width="7.140625" style="1" customWidth="1"/>
    <col min="6081" max="6081" width="6.42578125" style="1" customWidth="1"/>
    <col min="6082" max="6082" width="5.7109375" style="1" customWidth="1"/>
    <col min="6083" max="6083" width="6.42578125" style="1" customWidth="1"/>
    <col min="6084" max="6084" width="5.85546875" style="1" customWidth="1"/>
    <col min="6085" max="6085" width="7" style="1" customWidth="1"/>
    <col min="6086" max="6086" width="6.7109375" style="1" customWidth="1"/>
    <col min="6087" max="6087" width="6.42578125" style="1" customWidth="1"/>
    <col min="6088" max="6090" width="8.140625" style="1" customWidth="1"/>
    <col min="6091" max="6097" width="10.42578125" style="1" customWidth="1"/>
    <col min="6098" max="6098" width="7" style="1" customWidth="1"/>
    <col min="6099" max="6099" width="6.85546875" style="1" customWidth="1"/>
    <col min="6100" max="6100" width="6.42578125" style="1" customWidth="1"/>
    <col min="6101" max="6101" width="6.85546875" style="1" customWidth="1"/>
    <col min="6102" max="6102" width="6.7109375" style="1" customWidth="1"/>
    <col min="6103" max="6103" width="6.42578125" style="1" customWidth="1"/>
    <col min="6104" max="6104" width="5.140625" style="1" customWidth="1"/>
    <col min="6105" max="6105" width="5.7109375" style="1" customWidth="1"/>
    <col min="6106" max="6106" width="5.42578125" style="1" customWidth="1"/>
    <col min="6107" max="6107" width="6.28515625" style="1" customWidth="1"/>
    <col min="6108" max="6108" width="5.140625" style="1" customWidth="1"/>
    <col min="6109" max="6111" width="7.42578125" style="1" customWidth="1"/>
    <col min="6112" max="6115" width="5.42578125" style="1" customWidth="1"/>
    <col min="6116" max="6116" width="7" style="1" customWidth="1"/>
    <col min="6117" max="6117" width="6.140625" style="1" customWidth="1"/>
    <col min="6118" max="6119" width="5.85546875" style="1" customWidth="1"/>
    <col min="6120" max="6121" width="6.42578125" style="1" customWidth="1"/>
    <col min="6122" max="6122" width="5.85546875" style="1" customWidth="1"/>
    <col min="6123" max="6123" width="6.85546875" style="1" customWidth="1"/>
    <col min="6124" max="6125" width="8.42578125" style="1" customWidth="1"/>
    <col min="6126" max="6126" width="50.42578125" style="1" customWidth="1"/>
    <col min="6127" max="6136" width="4.42578125" style="1" customWidth="1"/>
    <col min="6137" max="6138" width="4.28515625" style="1" customWidth="1"/>
    <col min="6139" max="6326" width="4.28515625" style="1"/>
    <col min="6327" max="6327" width="5.85546875" style="1" customWidth="1"/>
    <col min="6328" max="6328" width="11.7109375" style="1" customWidth="1"/>
    <col min="6329" max="6335" width="6.42578125" style="1" customWidth="1"/>
    <col min="6336" max="6336" width="7.140625" style="1" customWidth="1"/>
    <col min="6337" max="6337" width="6.42578125" style="1" customWidth="1"/>
    <col min="6338" max="6338" width="5.7109375" style="1" customWidth="1"/>
    <col min="6339" max="6339" width="6.42578125" style="1" customWidth="1"/>
    <col min="6340" max="6340" width="5.85546875" style="1" customWidth="1"/>
    <col min="6341" max="6341" width="7" style="1" customWidth="1"/>
    <col min="6342" max="6342" width="6.7109375" style="1" customWidth="1"/>
    <col min="6343" max="6343" width="6.42578125" style="1" customWidth="1"/>
    <col min="6344" max="6346" width="8.140625" style="1" customWidth="1"/>
    <col min="6347" max="6353" width="10.42578125" style="1" customWidth="1"/>
    <col min="6354" max="6354" width="7" style="1" customWidth="1"/>
    <col min="6355" max="6355" width="6.85546875" style="1" customWidth="1"/>
    <col min="6356" max="6356" width="6.42578125" style="1" customWidth="1"/>
    <col min="6357" max="6357" width="6.85546875" style="1" customWidth="1"/>
    <col min="6358" max="6358" width="6.7109375" style="1" customWidth="1"/>
    <col min="6359" max="6359" width="6.42578125" style="1" customWidth="1"/>
    <col min="6360" max="6360" width="5.140625" style="1" customWidth="1"/>
    <col min="6361" max="6361" width="5.7109375" style="1" customWidth="1"/>
    <col min="6362" max="6362" width="5.42578125" style="1" customWidth="1"/>
    <col min="6363" max="6363" width="6.28515625" style="1" customWidth="1"/>
    <col min="6364" max="6364" width="5.140625" style="1" customWidth="1"/>
    <col min="6365" max="6367" width="7.42578125" style="1" customWidth="1"/>
    <col min="6368" max="6371" width="5.42578125" style="1" customWidth="1"/>
    <col min="6372" max="6372" width="7" style="1" customWidth="1"/>
    <col min="6373" max="6373" width="6.140625" style="1" customWidth="1"/>
    <col min="6374" max="6375" width="5.85546875" style="1" customWidth="1"/>
    <col min="6376" max="6377" width="6.42578125" style="1" customWidth="1"/>
    <col min="6378" max="6378" width="5.85546875" style="1" customWidth="1"/>
    <col min="6379" max="6379" width="6.85546875" style="1" customWidth="1"/>
    <col min="6380" max="6381" width="8.42578125" style="1" customWidth="1"/>
    <col min="6382" max="6382" width="50.42578125" style="1" customWidth="1"/>
    <col min="6383" max="6392" width="4.42578125" style="1" customWidth="1"/>
    <col min="6393" max="6394" width="4.28515625" style="1" customWidth="1"/>
    <col min="6395" max="6582" width="4.28515625" style="1"/>
    <col min="6583" max="6583" width="5.85546875" style="1" customWidth="1"/>
    <col min="6584" max="6584" width="11.7109375" style="1" customWidth="1"/>
    <col min="6585" max="6591" width="6.42578125" style="1" customWidth="1"/>
    <col min="6592" max="6592" width="7.140625" style="1" customWidth="1"/>
    <col min="6593" max="6593" width="6.42578125" style="1" customWidth="1"/>
    <col min="6594" max="6594" width="5.7109375" style="1" customWidth="1"/>
    <col min="6595" max="6595" width="6.42578125" style="1" customWidth="1"/>
    <col min="6596" max="6596" width="5.85546875" style="1" customWidth="1"/>
    <col min="6597" max="6597" width="7" style="1" customWidth="1"/>
    <col min="6598" max="6598" width="6.7109375" style="1" customWidth="1"/>
    <col min="6599" max="6599" width="6.42578125" style="1" customWidth="1"/>
    <col min="6600" max="6602" width="8.140625" style="1" customWidth="1"/>
    <col min="6603" max="6609" width="10.42578125" style="1" customWidth="1"/>
    <col min="6610" max="6610" width="7" style="1" customWidth="1"/>
    <col min="6611" max="6611" width="6.85546875" style="1" customWidth="1"/>
    <col min="6612" max="6612" width="6.42578125" style="1" customWidth="1"/>
    <col min="6613" max="6613" width="6.85546875" style="1" customWidth="1"/>
    <col min="6614" max="6614" width="6.7109375" style="1" customWidth="1"/>
    <col min="6615" max="6615" width="6.42578125" style="1" customWidth="1"/>
    <col min="6616" max="6616" width="5.140625" style="1" customWidth="1"/>
    <col min="6617" max="6617" width="5.7109375" style="1" customWidth="1"/>
    <col min="6618" max="6618" width="5.42578125" style="1" customWidth="1"/>
    <col min="6619" max="6619" width="6.28515625" style="1" customWidth="1"/>
    <col min="6620" max="6620" width="5.140625" style="1" customWidth="1"/>
    <col min="6621" max="6623" width="7.42578125" style="1" customWidth="1"/>
    <col min="6624" max="6627" width="5.42578125" style="1" customWidth="1"/>
    <col min="6628" max="6628" width="7" style="1" customWidth="1"/>
    <col min="6629" max="6629" width="6.140625" style="1" customWidth="1"/>
    <col min="6630" max="6631" width="5.85546875" style="1" customWidth="1"/>
    <col min="6632" max="6633" width="6.42578125" style="1" customWidth="1"/>
    <col min="6634" max="6634" width="5.85546875" style="1" customWidth="1"/>
    <col min="6635" max="6635" width="6.85546875" style="1" customWidth="1"/>
    <col min="6636" max="6637" width="8.42578125" style="1" customWidth="1"/>
    <col min="6638" max="6638" width="50.42578125" style="1" customWidth="1"/>
    <col min="6639" max="6648" width="4.42578125" style="1" customWidth="1"/>
    <col min="6649" max="6650" width="4.28515625" style="1" customWidth="1"/>
    <col min="6651" max="6838" width="4.28515625" style="1"/>
    <col min="6839" max="6839" width="5.85546875" style="1" customWidth="1"/>
    <col min="6840" max="6840" width="11.7109375" style="1" customWidth="1"/>
    <col min="6841" max="6847" width="6.42578125" style="1" customWidth="1"/>
    <col min="6848" max="6848" width="7.140625" style="1" customWidth="1"/>
    <col min="6849" max="6849" width="6.42578125" style="1" customWidth="1"/>
    <col min="6850" max="6850" width="5.7109375" style="1" customWidth="1"/>
    <col min="6851" max="6851" width="6.42578125" style="1" customWidth="1"/>
    <col min="6852" max="6852" width="5.85546875" style="1" customWidth="1"/>
    <col min="6853" max="6853" width="7" style="1" customWidth="1"/>
    <col min="6854" max="6854" width="6.7109375" style="1" customWidth="1"/>
    <col min="6855" max="6855" width="6.42578125" style="1" customWidth="1"/>
    <col min="6856" max="6858" width="8.140625" style="1" customWidth="1"/>
    <col min="6859" max="6865" width="10.42578125" style="1" customWidth="1"/>
    <col min="6866" max="6866" width="7" style="1" customWidth="1"/>
    <col min="6867" max="6867" width="6.85546875" style="1" customWidth="1"/>
    <col min="6868" max="6868" width="6.42578125" style="1" customWidth="1"/>
    <col min="6869" max="6869" width="6.85546875" style="1" customWidth="1"/>
    <col min="6870" max="6870" width="6.7109375" style="1" customWidth="1"/>
    <col min="6871" max="6871" width="6.42578125" style="1" customWidth="1"/>
    <col min="6872" max="6872" width="5.140625" style="1" customWidth="1"/>
    <col min="6873" max="6873" width="5.7109375" style="1" customWidth="1"/>
    <col min="6874" max="6874" width="5.42578125" style="1" customWidth="1"/>
    <col min="6875" max="6875" width="6.28515625" style="1" customWidth="1"/>
    <col min="6876" max="6876" width="5.140625" style="1" customWidth="1"/>
    <col min="6877" max="6879" width="7.42578125" style="1" customWidth="1"/>
    <col min="6880" max="6883" width="5.42578125" style="1" customWidth="1"/>
    <col min="6884" max="6884" width="7" style="1" customWidth="1"/>
    <col min="6885" max="6885" width="6.140625" style="1" customWidth="1"/>
    <col min="6886" max="6887" width="5.85546875" style="1" customWidth="1"/>
    <col min="6888" max="6889" width="6.42578125" style="1" customWidth="1"/>
    <col min="6890" max="6890" width="5.85546875" style="1" customWidth="1"/>
    <col min="6891" max="6891" width="6.85546875" style="1" customWidth="1"/>
    <col min="6892" max="6893" width="8.42578125" style="1" customWidth="1"/>
    <col min="6894" max="6894" width="50.42578125" style="1" customWidth="1"/>
    <col min="6895" max="6904" width="4.42578125" style="1" customWidth="1"/>
    <col min="6905" max="6906" width="4.28515625" style="1" customWidth="1"/>
    <col min="6907" max="7094" width="4.28515625" style="1"/>
    <col min="7095" max="7095" width="5.85546875" style="1" customWidth="1"/>
    <col min="7096" max="7096" width="11.7109375" style="1" customWidth="1"/>
    <col min="7097" max="7103" width="6.42578125" style="1" customWidth="1"/>
    <col min="7104" max="7104" width="7.140625" style="1" customWidth="1"/>
    <col min="7105" max="7105" width="6.42578125" style="1" customWidth="1"/>
    <col min="7106" max="7106" width="5.7109375" style="1" customWidth="1"/>
    <col min="7107" max="7107" width="6.42578125" style="1" customWidth="1"/>
    <col min="7108" max="7108" width="5.85546875" style="1" customWidth="1"/>
    <col min="7109" max="7109" width="7" style="1" customWidth="1"/>
    <col min="7110" max="7110" width="6.7109375" style="1" customWidth="1"/>
    <col min="7111" max="7111" width="6.42578125" style="1" customWidth="1"/>
    <col min="7112" max="7114" width="8.140625" style="1" customWidth="1"/>
    <col min="7115" max="7121" width="10.42578125" style="1" customWidth="1"/>
    <col min="7122" max="7122" width="7" style="1" customWidth="1"/>
    <col min="7123" max="7123" width="6.85546875" style="1" customWidth="1"/>
    <col min="7124" max="7124" width="6.42578125" style="1" customWidth="1"/>
    <col min="7125" max="7125" width="6.85546875" style="1" customWidth="1"/>
    <col min="7126" max="7126" width="6.7109375" style="1" customWidth="1"/>
    <col min="7127" max="7127" width="6.42578125" style="1" customWidth="1"/>
    <col min="7128" max="7128" width="5.140625" style="1" customWidth="1"/>
    <col min="7129" max="7129" width="5.7109375" style="1" customWidth="1"/>
    <col min="7130" max="7130" width="5.42578125" style="1" customWidth="1"/>
    <col min="7131" max="7131" width="6.28515625" style="1" customWidth="1"/>
    <col min="7132" max="7132" width="5.140625" style="1" customWidth="1"/>
    <col min="7133" max="7135" width="7.42578125" style="1" customWidth="1"/>
    <col min="7136" max="7139" width="5.42578125" style="1" customWidth="1"/>
    <col min="7140" max="7140" width="7" style="1" customWidth="1"/>
    <col min="7141" max="7141" width="6.140625" style="1" customWidth="1"/>
    <col min="7142" max="7143" width="5.85546875" style="1" customWidth="1"/>
    <col min="7144" max="7145" width="6.42578125" style="1" customWidth="1"/>
    <col min="7146" max="7146" width="5.85546875" style="1" customWidth="1"/>
    <col min="7147" max="7147" width="6.85546875" style="1" customWidth="1"/>
    <col min="7148" max="7149" width="8.42578125" style="1" customWidth="1"/>
    <col min="7150" max="7150" width="50.42578125" style="1" customWidth="1"/>
    <col min="7151" max="7160" width="4.42578125" style="1" customWidth="1"/>
    <col min="7161" max="7162" width="4.28515625" style="1" customWidth="1"/>
    <col min="7163" max="7350" width="4.28515625" style="1"/>
    <col min="7351" max="7351" width="5.85546875" style="1" customWidth="1"/>
    <col min="7352" max="7352" width="11.7109375" style="1" customWidth="1"/>
    <col min="7353" max="7359" width="6.42578125" style="1" customWidth="1"/>
    <col min="7360" max="7360" width="7.140625" style="1" customWidth="1"/>
    <col min="7361" max="7361" width="6.42578125" style="1" customWidth="1"/>
    <col min="7362" max="7362" width="5.7109375" style="1" customWidth="1"/>
    <col min="7363" max="7363" width="6.42578125" style="1" customWidth="1"/>
    <col min="7364" max="7364" width="5.85546875" style="1" customWidth="1"/>
    <col min="7365" max="7365" width="7" style="1" customWidth="1"/>
    <col min="7366" max="7366" width="6.7109375" style="1" customWidth="1"/>
    <col min="7367" max="7367" width="6.42578125" style="1" customWidth="1"/>
    <col min="7368" max="7370" width="8.140625" style="1" customWidth="1"/>
    <col min="7371" max="7377" width="10.42578125" style="1" customWidth="1"/>
    <col min="7378" max="7378" width="7" style="1" customWidth="1"/>
    <col min="7379" max="7379" width="6.85546875" style="1" customWidth="1"/>
    <col min="7380" max="7380" width="6.42578125" style="1" customWidth="1"/>
    <col min="7381" max="7381" width="6.85546875" style="1" customWidth="1"/>
    <col min="7382" max="7382" width="6.7109375" style="1" customWidth="1"/>
    <col min="7383" max="7383" width="6.42578125" style="1" customWidth="1"/>
    <col min="7384" max="7384" width="5.140625" style="1" customWidth="1"/>
    <col min="7385" max="7385" width="5.7109375" style="1" customWidth="1"/>
    <col min="7386" max="7386" width="5.42578125" style="1" customWidth="1"/>
    <col min="7387" max="7387" width="6.28515625" style="1" customWidth="1"/>
    <col min="7388" max="7388" width="5.140625" style="1" customWidth="1"/>
    <col min="7389" max="7391" width="7.42578125" style="1" customWidth="1"/>
    <col min="7392" max="7395" width="5.42578125" style="1" customWidth="1"/>
    <col min="7396" max="7396" width="7" style="1" customWidth="1"/>
    <col min="7397" max="7397" width="6.140625" style="1" customWidth="1"/>
    <col min="7398" max="7399" width="5.85546875" style="1" customWidth="1"/>
    <col min="7400" max="7401" width="6.42578125" style="1" customWidth="1"/>
    <col min="7402" max="7402" width="5.85546875" style="1" customWidth="1"/>
    <col min="7403" max="7403" width="6.85546875" style="1" customWidth="1"/>
    <col min="7404" max="7405" width="8.42578125" style="1" customWidth="1"/>
    <col min="7406" max="7406" width="50.42578125" style="1" customWidth="1"/>
    <col min="7407" max="7416" width="4.42578125" style="1" customWidth="1"/>
    <col min="7417" max="7418" width="4.28515625" style="1" customWidth="1"/>
    <col min="7419" max="7606" width="4.28515625" style="1"/>
    <col min="7607" max="7607" width="5.85546875" style="1" customWidth="1"/>
    <col min="7608" max="7608" width="11.7109375" style="1" customWidth="1"/>
    <col min="7609" max="7615" width="6.42578125" style="1" customWidth="1"/>
    <col min="7616" max="7616" width="7.140625" style="1" customWidth="1"/>
    <col min="7617" max="7617" width="6.42578125" style="1" customWidth="1"/>
    <col min="7618" max="7618" width="5.7109375" style="1" customWidth="1"/>
    <col min="7619" max="7619" width="6.42578125" style="1" customWidth="1"/>
    <col min="7620" max="7620" width="5.85546875" style="1" customWidth="1"/>
    <col min="7621" max="7621" width="7" style="1" customWidth="1"/>
    <col min="7622" max="7622" width="6.7109375" style="1" customWidth="1"/>
    <col min="7623" max="7623" width="6.42578125" style="1" customWidth="1"/>
    <col min="7624" max="7626" width="8.140625" style="1" customWidth="1"/>
    <col min="7627" max="7633" width="10.42578125" style="1" customWidth="1"/>
    <col min="7634" max="7634" width="7" style="1" customWidth="1"/>
    <col min="7635" max="7635" width="6.85546875" style="1" customWidth="1"/>
    <col min="7636" max="7636" width="6.42578125" style="1" customWidth="1"/>
    <col min="7637" max="7637" width="6.85546875" style="1" customWidth="1"/>
    <col min="7638" max="7638" width="6.7109375" style="1" customWidth="1"/>
    <col min="7639" max="7639" width="6.42578125" style="1" customWidth="1"/>
    <col min="7640" max="7640" width="5.140625" style="1" customWidth="1"/>
    <col min="7641" max="7641" width="5.7109375" style="1" customWidth="1"/>
    <col min="7642" max="7642" width="5.42578125" style="1" customWidth="1"/>
    <col min="7643" max="7643" width="6.28515625" style="1" customWidth="1"/>
    <col min="7644" max="7644" width="5.140625" style="1" customWidth="1"/>
    <col min="7645" max="7647" width="7.42578125" style="1" customWidth="1"/>
    <col min="7648" max="7651" width="5.42578125" style="1" customWidth="1"/>
    <col min="7652" max="7652" width="7" style="1" customWidth="1"/>
    <col min="7653" max="7653" width="6.140625" style="1" customWidth="1"/>
    <col min="7654" max="7655" width="5.85546875" style="1" customWidth="1"/>
    <col min="7656" max="7657" width="6.42578125" style="1" customWidth="1"/>
    <col min="7658" max="7658" width="5.85546875" style="1" customWidth="1"/>
    <col min="7659" max="7659" width="6.85546875" style="1" customWidth="1"/>
    <col min="7660" max="7661" width="8.42578125" style="1" customWidth="1"/>
    <col min="7662" max="7662" width="50.42578125" style="1" customWidth="1"/>
    <col min="7663" max="7672" width="4.42578125" style="1" customWidth="1"/>
    <col min="7673" max="7674" width="4.28515625" style="1" customWidth="1"/>
    <col min="7675" max="7862" width="4.28515625" style="1"/>
    <col min="7863" max="7863" width="5.85546875" style="1" customWidth="1"/>
    <col min="7864" max="7864" width="11.7109375" style="1" customWidth="1"/>
    <col min="7865" max="7871" width="6.42578125" style="1" customWidth="1"/>
    <col min="7872" max="7872" width="7.140625" style="1" customWidth="1"/>
    <col min="7873" max="7873" width="6.42578125" style="1" customWidth="1"/>
    <col min="7874" max="7874" width="5.7109375" style="1" customWidth="1"/>
    <col min="7875" max="7875" width="6.42578125" style="1" customWidth="1"/>
    <col min="7876" max="7876" width="5.85546875" style="1" customWidth="1"/>
    <col min="7877" max="7877" width="7" style="1" customWidth="1"/>
    <col min="7878" max="7878" width="6.7109375" style="1" customWidth="1"/>
    <col min="7879" max="7879" width="6.42578125" style="1" customWidth="1"/>
    <col min="7880" max="7882" width="8.140625" style="1" customWidth="1"/>
    <col min="7883" max="7889" width="10.42578125" style="1" customWidth="1"/>
    <col min="7890" max="7890" width="7" style="1" customWidth="1"/>
    <col min="7891" max="7891" width="6.85546875" style="1" customWidth="1"/>
    <col min="7892" max="7892" width="6.42578125" style="1" customWidth="1"/>
    <col min="7893" max="7893" width="6.85546875" style="1" customWidth="1"/>
    <col min="7894" max="7894" width="6.7109375" style="1" customWidth="1"/>
    <col min="7895" max="7895" width="6.42578125" style="1" customWidth="1"/>
    <col min="7896" max="7896" width="5.140625" style="1" customWidth="1"/>
    <col min="7897" max="7897" width="5.7109375" style="1" customWidth="1"/>
    <col min="7898" max="7898" width="5.42578125" style="1" customWidth="1"/>
    <col min="7899" max="7899" width="6.28515625" style="1" customWidth="1"/>
    <col min="7900" max="7900" width="5.140625" style="1" customWidth="1"/>
    <col min="7901" max="7903" width="7.42578125" style="1" customWidth="1"/>
    <col min="7904" max="7907" width="5.42578125" style="1" customWidth="1"/>
    <col min="7908" max="7908" width="7" style="1" customWidth="1"/>
    <col min="7909" max="7909" width="6.140625" style="1" customWidth="1"/>
    <col min="7910" max="7911" width="5.85546875" style="1" customWidth="1"/>
    <col min="7912" max="7913" width="6.42578125" style="1" customWidth="1"/>
    <col min="7914" max="7914" width="5.85546875" style="1" customWidth="1"/>
    <col min="7915" max="7915" width="6.85546875" style="1" customWidth="1"/>
    <col min="7916" max="7917" width="8.42578125" style="1" customWidth="1"/>
    <col min="7918" max="7918" width="50.42578125" style="1" customWidth="1"/>
    <col min="7919" max="7928" width="4.42578125" style="1" customWidth="1"/>
    <col min="7929" max="7930" width="4.28515625" style="1" customWidth="1"/>
    <col min="7931" max="8118" width="4.28515625" style="1"/>
    <col min="8119" max="8119" width="5.85546875" style="1" customWidth="1"/>
    <col min="8120" max="8120" width="11.7109375" style="1" customWidth="1"/>
    <col min="8121" max="8127" width="6.42578125" style="1" customWidth="1"/>
    <col min="8128" max="8128" width="7.140625" style="1" customWidth="1"/>
    <col min="8129" max="8129" width="6.42578125" style="1" customWidth="1"/>
    <col min="8130" max="8130" width="5.7109375" style="1" customWidth="1"/>
    <col min="8131" max="8131" width="6.42578125" style="1" customWidth="1"/>
    <col min="8132" max="8132" width="5.85546875" style="1" customWidth="1"/>
    <col min="8133" max="8133" width="7" style="1" customWidth="1"/>
    <col min="8134" max="8134" width="6.7109375" style="1" customWidth="1"/>
    <col min="8135" max="8135" width="6.42578125" style="1" customWidth="1"/>
    <col min="8136" max="8138" width="8.140625" style="1" customWidth="1"/>
    <col min="8139" max="8145" width="10.42578125" style="1" customWidth="1"/>
    <col min="8146" max="8146" width="7" style="1" customWidth="1"/>
    <col min="8147" max="8147" width="6.85546875" style="1" customWidth="1"/>
    <col min="8148" max="8148" width="6.42578125" style="1" customWidth="1"/>
    <col min="8149" max="8149" width="6.85546875" style="1" customWidth="1"/>
    <col min="8150" max="8150" width="6.7109375" style="1" customWidth="1"/>
    <col min="8151" max="8151" width="6.42578125" style="1" customWidth="1"/>
    <col min="8152" max="8152" width="5.140625" style="1" customWidth="1"/>
    <col min="8153" max="8153" width="5.7109375" style="1" customWidth="1"/>
    <col min="8154" max="8154" width="5.42578125" style="1" customWidth="1"/>
    <col min="8155" max="8155" width="6.28515625" style="1" customWidth="1"/>
    <col min="8156" max="8156" width="5.140625" style="1" customWidth="1"/>
    <col min="8157" max="8159" width="7.42578125" style="1" customWidth="1"/>
    <col min="8160" max="8163" width="5.42578125" style="1" customWidth="1"/>
    <col min="8164" max="8164" width="7" style="1" customWidth="1"/>
    <col min="8165" max="8165" width="6.140625" style="1" customWidth="1"/>
    <col min="8166" max="8167" width="5.85546875" style="1" customWidth="1"/>
    <col min="8168" max="8169" width="6.42578125" style="1" customWidth="1"/>
    <col min="8170" max="8170" width="5.85546875" style="1" customWidth="1"/>
    <col min="8171" max="8171" width="6.85546875" style="1" customWidth="1"/>
    <col min="8172" max="8173" width="8.42578125" style="1" customWidth="1"/>
    <col min="8174" max="8174" width="50.42578125" style="1" customWidth="1"/>
    <col min="8175" max="8184" width="4.42578125" style="1" customWidth="1"/>
    <col min="8185" max="8186" width="4.28515625" style="1" customWidth="1"/>
    <col min="8187" max="8374" width="4.28515625" style="1"/>
    <col min="8375" max="8375" width="5.85546875" style="1" customWidth="1"/>
    <col min="8376" max="8376" width="11.7109375" style="1" customWidth="1"/>
    <col min="8377" max="8383" width="6.42578125" style="1" customWidth="1"/>
    <col min="8384" max="8384" width="7.140625" style="1" customWidth="1"/>
    <col min="8385" max="8385" width="6.42578125" style="1" customWidth="1"/>
    <col min="8386" max="8386" width="5.7109375" style="1" customWidth="1"/>
    <col min="8387" max="8387" width="6.42578125" style="1" customWidth="1"/>
    <col min="8388" max="8388" width="5.85546875" style="1" customWidth="1"/>
    <col min="8389" max="8389" width="7" style="1" customWidth="1"/>
    <col min="8390" max="8390" width="6.7109375" style="1" customWidth="1"/>
    <col min="8391" max="8391" width="6.42578125" style="1" customWidth="1"/>
    <col min="8392" max="8394" width="8.140625" style="1" customWidth="1"/>
    <col min="8395" max="8401" width="10.42578125" style="1" customWidth="1"/>
    <col min="8402" max="8402" width="7" style="1" customWidth="1"/>
    <col min="8403" max="8403" width="6.85546875" style="1" customWidth="1"/>
    <col min="8404" max="8404" width="6.42578125" style="1" customWidth="1"/>
    <col min="8405" max="8405" width="6.85546875" style="1" customWidth="1"/>
    <col min="8406" max="8406" width="6.7109375" style="1" customWidth="1"/>
    <col min="8407" max="8407" width="6.42578125" style="1" customWidth="1"/>
    <col min="8408" max="8408" width="5.140625" style="1" customWidth="1"/>
    <col min="8409" max="8409" width="5.7109375" style="1" customWidth="1"/>
    <col min="8410" max="8410" width="5.42578125" style="1" customWidth="1"/>
    <col min="8411" max="8411" width="6.28515625" style="1" customWidth="1"/>
    <col min="8412" max="8412" width="5.140625" style="1" customWidth="1"/>
    <col min="8413" max="8415" width="7.42578125" style="1" customWidth="1"/>
    <col min="8416" max="8419" width="5.42578125" style="1" customWidth="1"/>
    <col min="8420" max="8420" width="7" style="1" customWidth="1"/>
    <col min="8421" max="8421" width="6.140625" style="1" customWidth="1"/>
    <col min="8422" max="8423" width="5.85546875" style="1" customWidth="1"/>
    <col min="8424" max="8425" width="6.42578125" style="1" customWidth="1"/>
    <col min="8426" max="8426" width="5.85546875" style="1" customWidth="1"/>
    <col min="8427" max="8427" width="6.85546875" style="1" customWidth="1"/>
    <col min="8428" max="8429" width="8.42578125" style="1" customWidth="1"/>
    <col min="8430" max="8430" width="50.42578125" style="1" customWidth="1"/>
    <col min="8431" max="8440" width="4.42578125" style="1" customWidth="1"/>
    <col min="8441" max="8442" width="4.28515625" style="1" customWidth="1"/>
    <col min="8443" max="8630" width="4.28515625" style="1"/>
    <col min="8631" max="8631" width="5.85546875" style="1" customWidth="1"/>
    <col min="8632" max="8632" width="11.7109375" style="1" customWidth="1"/>
    <col min="8633" max="8639" width="6.42578125" style="1" customWidth="1"/>
    <col min="8640" max="8640" width="7.140625" style="1" customWidth="1"/>
    <col min="8641" max="8641" width="6.42578125" style="1" customWidth="1"/>
    <col min="8642" max="8642" width="5.7109375" style="1" customWidth="1"/>
    <col min="8643" max="8643" width="6.42578125" style="1" customWidth="1"/>
    <col min="8644" max="8644" width="5.85546875" style="1" customWidth="1"/>
    <col min="8645" max="8645" width="7" style="1" customWidth="1"/>
    <col min="8646" max="8646" width="6.7109375" style="1" customWidth="1"/>
    <col min="8647" max="8647" width="6.42578125" style="1" customWidth="1"/>
    <col min="8648" max="8650" width="8.140625" style="1" customWidth="1"/>
    <col min="8651" max="8657" width="10.42578125" style="1" customWidth="1"/>
    <col min="8658" max="8658" width="7" style="1" customWidth="1"/>
    <col min="8659" max="8659" width="6.85546875" style="1" customWidth="1"/>
    <col min="8660" max="8660" width="6.42578125" style="1" customWidth="1"/>
    <col min="8661" max="8661" width="6.85546875" style="1" customWidth="1"/>
    <col min="8662" max="8662" width="6.7109375" style="1" customWidth="1"/>
    <col min="8663" max="8663" width="6.42578125" style="1" customWidth="1"/>
    <col min="8664" max="8664" width="5.140625" style="1" customWidth="1"/>
    <col min="8665" max="8665" width="5.7109375" style="1" customWidth="1"/>
    <col min="8666" max="8666" width="5.42578125" style="1" customWidth="1"/>
    <col min="8667" max="8667" width="6.28515625" style="1" customWidth="1"/>
    <col min="8668" max="8668" width="5.140625" style="1" customWidth="1"/>
    <col min="8669" max="8671" width="7.42578125" style="1" customWidth="1"/>
    <col min="8672" max="8675" width="5.42578125" style="1" customWidth="1"/>
    <col min="8676" max="8676" width="7" style="1" customWidth="1"/>
    <col min="8677" max="8677" width="6.140625" style="1" customWidth="1"/>
    <col min="8678" max="8679" width="5.85546875" style="1" customWidth="1"/>
    <col min="8680" max="8681" width="6.42578125" style="1" customWidth="1"/>
    <col min="8682" max="8682" width="5.85546875" style="1" customWidth="1"/>
    <col min="8683" max="8683" width="6.85546875" style="1" customWidth="1"/>
    <col min="8684" max="8685" width="8.42578125" style="1" customWidth="1"/>
    <col min="8686" max="8686" width="50.42578125" style="1" customWidth="1"/>
    <col min="8687" max="8696" width="4.42578125" style="1" customWidth="1"/>
    <col min="8697" max="8698" width="4.28515625" style="1" customWidth="1"/>
    <col min="8699" max="8886" width="4.28515625" style="1"/>
    <col min="8887" max="8887" width="5.85546875" style="1" customWidth="1"/>
    <col min="8888" max="8888" width="11.7109375" style="1" customWidth="1"/>
    <col min="8889" max="8895" width="6.42578125" style="1" customWidth="1"/>
    <col min="8896" max="8896" width="7.140625" style="1" customWidth="1"/>
    <col min="8897" max="8897" width="6.42578125" style="1" customWidth="1"/>
    <col min="8898" max="8898" width="5.7109375" style="1" customWidth="1"/>
    <col min="8899" max="8899" width="6.42578125" style="1" customWidth="1"/>
    <col min="8900" max="8900" width="5.85546875" style="1" customWidth="1"/>
    <col min="8901" max="8901" width="7" style="1" customWidth="1"/>
    <col min="8902" max="8902" width="6.7109375" style="1" customWidth="1"/>
    <col min="8903" max="8903" width="6.42578125" style="1" customWidth="1"/>
    <col min="8904" max="8906" width="8.140625" style="1" customWidth="1"/>
    <col min="8907" max="8913" width="10.42578125" style="1" customWidth="1"/>
    <col min="8914" max="8914" width="7" style="1" customWidth="1"/>
    <col min="8915" max="8915" width="6.85546875" style="1" customWidth="1"/>
    <col min="8916" max="8916" width="6.42578125" style="1" customWidth="1"/>
    <col min="8917" max="8917" width="6.85546875" style="1" customWidth="1"/>
    <col min="8918" max="8918" width="6.7109375" style="1" customWidth="1"/>
    <col min="8919" max="8919" width="6.42578125" style="1" customWidth="1"/>
    <col min="8920" max="8920" width="5.140625" style="1" customWidth="1"/>
    <col min="8921" max="8921" width="5.7109375" style="1" customWidth="1"/>
    <col min="8922" max="8922" width="5.42578125" style="1" customWidth="1"/>
    <col min="8923" max="8923" width="6.28515625" style="1" customWidth="1"/>
    <col min="8924" max="8924" width="5.140625" style="1" customWidth="1"/>
    <col min="8925" max="8927" width="7.42578125" style="1" customWidth="1"/>
    <col min="8928" max="8931" width="5.42578125" style="1" customWidth="1"/>
    <col min="8932" max="8932" width="7" style="1" customWidth="1"/>
    <col min="8933" max="8933" width="6.140625" style="1" customWidth="1"/>
    <col min="8934" max="8935" width="5.85546875" style="1" customWidth="1"/>
    <col min="8936" max="8937" width="6.42578125" style="1" customWidth="1"/>
    <col min="8938" max="8938" width="5.85546875" style="1" customWidth="1"/>
    <col min="8939" max="8939" width="6.85546875" style="1" customWidth="1"/>
    <col min="8940" max="8941" width="8.42578125" style="1" customWidth="1"/>
    <col min="8942" max="8942" width="50.42578125" style="1" customWidth="1"/>
    <col min="8943" max="8952" width="4.42578125" style="1" customWidth="1"/>
    <col min="8953" max="8954" width="4.28515625" style="1" customWidth="1"/>
    <col min="8955" max="9142" width="4.28515625" style="1"/>
    <col min="9143" max="9143" width="5.85546875" style="1" customWidth="1"/>
    <col min="9144" max="9144" width="11.7109375" style="1" customWidth="1"/>
    <col min="9145" max="9151" width="6.42578125" style="1" customWidth="1"/>
    <col min="9152" max="9152" width="7.140625" style="1" customWidth="1"/>
    <col min="9153" max="9153" width="6.42578125" style="1" customWidth="1"/>
    <col min="9154" max="9154" width="5.7109375" style="1" customWidth="1"/>
    <col min="9155" max="9155" width="6.42578125" style="1" customWidth="1"/>
    <col min="9156" max="9156" width="5.85546875" style="1" customWidth="1"/>
    <col min="9157" max="9157" width="7" style="1" customWidth="1"/>
    <col min="9158" max="9158" width="6.7109375" style="1" customWidth="1"/>
    <col min="9159" max="9159" width="6.42578125" style="1" customWidth="1"/>
    <col min="9160" max="9162" width="8.140625" style="1" customWidth="1"/>
    <col min="9163" max="9169" width="10.42578125" style="1" customWidth="1"/>
    <col min="9170" max="9170" width="7" style="1" customWidth="1"/>
    <col min="9171" max="9171" width="6.85546875" style="1" customWidth="1"/>
    <col min="9172" max="9172" width="6.42578125" style="1" customWidth="1"/>
    <col min="9173" max="9173" width="6.85546875" style="1" customWidth="1"/>
    <col min="9174" max="9174" width="6.7109375" style="1" customWidth="1"/>
    <col min="9175" max="9175" width="6.42578125" style="1" customWidth="1"/>
    <col min="9176" max="9176" width="5.140625" style="1" customWidth="1"/>
    <col min="9177" max="9177" width="5.7109375" style="1" customWidth="1"/>
    <col min="9178" max="9178" width="5.42578125" style="1" customWidth="1"/>
    <col min="9179" max="9179" width="6.28515625" style="1" customWidth="1"/>
    <col min="9180" max="9180" width="5.140625" style="1" customWidth="1"/>
    <col min="9181" max="9183" width="7.42578125" style="1" customWidth="1"/>
    <col min="9184" max="9187" width="5.42578125" style="1" customWidth="1"/>
    <col min="9188" max="9188" width="7" style="1" customWidth="1"/>
    <col min="9189" max="9189" width="6.140625" style="1" customWidth="1"/>
    <col min="9190" max="9191" width="5.85546875" style="1" customWidth="1"/>
    <col min="9192" max="9193" width="6.42578125" style="1" customWidth="1"/>
    <col min="9194" max="9194" width="5.85546875" style="1" customWidth="1"/>
    <col min="9195" max="9195" width="6.85546875" style="1" customWidth="1"/>
    <col min="9196" max="9197" width="8.42578125" style="1" customWidth="1"/>
    <col min="9198" max="9198" width="50.42578125" style="1" customWidth="1"/>
    <col min="9199" max="9208" width="4.42578125" style="1" customWidth="1"/>
    <col min="9209" max="9210" width="4.28515625" style="1" customWidth="1"/>
    <col min="9211" max="9398" width="4.28515625" style="1"/>
    <col min="9399" max="9399" width="5.85546875" style="1" customWidth="1"/>
    <col min="9400" max="9400" width="11.7109375" style="1" customWidth="1"/>
    <col min="9401" max="9407" width="6.42578125" style="1" customWidth="1"/>
    <col min="9408" max="9408" width="7.140625" style="1" customWidth="1"/>
    <col min="9409" max="9409" width="6.42578125" style="1" customWidth="1"/>
    <col min="9410" max="9410" width="5.7109375" style="1" customWidth="1"/>
    <col min="9411" max="9411" width="6.42578125" style="1" customWidth="1"/>
    <col min="9412" max="9412" width="5.85546875" style="1" customWidth="1"/>
    <col min="9413" max="9413" width="7" style="1" customWidth="1"/>
    <col min="9414" max="9414" width="6.7109375" style="1" customWidth="1"/>
    <col min="9415" max="9415" width="6.42578125" style="1" customWidth="1"/>
    <col min="9416" max="9418" width="8.140625" style="1" customWidth="1"/>
    <col min="9419" max="9425" width="10.42578125" style="1" customWidth="1"/>
    <col min="9426" max="9426" width="7" style="1" customWidth="1"/>
    <col min="9427" max="9427" width="6.85546875" style="1" customWidth="1"/>
    <col min="9428" max="9428" width="6.42578125" style="1" customWidth="1"/>
    <col min="9429" max="9429" width="6.85546875" style="1" customWidth="1"/>
    <col min="9430" max="9430" width="6.7109375" style="1" customWidth="1"/>
    <col min="9431" max="9431" width="6.42578125" style="1" customWidth="1"/>
    <col min="9432" max="9432" width="5.140625" style="1" customWidth="1"/>
    <col min="9433" max="9433" width="5.7109375" style="1" customWidth="1"/>
    <col min="9434" max="9434" width="5.42578125" style="1" customWidth="1"/>
    <col min="9435" max="9435" width="6.28515625" style="1" customWidth="1"/>
    <col min="9436" max="9436" width="5.140625" style="1" customWidth="1"/>
    <col min="9437" max="9439" width="7.42578125" style="1" customWidth="1"/>
    <col min="9440" max="9443" width="5.42578125" style="1" customWidth="1"/>
    <col min="9444" max="9444" width="7" style="1" customWidth="1"/>
    <col min="9445" max="9445" width="6.140625" style="1" customWidth="1"/>
    <col min="9446" max="9447" width="5.85546875" style="1" customWidth="1"/>
    <col min="9448" max="9449" width="6.42578125" style="1" customWidth="1"/>
    <col min="9450" max="9450" width="5.85546875" style="1" customWidth="1"/>
    <col min="9451" max="9451" width="6.85546875" style="1" customWidth="1"/>
    <col min="9452" max="9453" width="8.42578125" style="1" customWidth="1"/>
    <col min="9454" max="9454" width="50.42578125" style="1" customWidth="1"/>
    <col min="9455" max="9464" width="4.42578125" style="1" customWidth="1"/>
    <col min="9465" max="9466" width="4.28515625" style="1" customWidth="1"/>
    <col min="9467" max="9654" width="4.28515625" style="1"/>
    <col min="9655" max="9655" width="5.85546875" style="1" customWidth="1"/>
    <col min="9656" max="9656" width="11.7109375" style="1" customWidth="1"/>
    <col min="9657" max="9663" width="6.42578125" style="1" customWidth="1"/>
    <col min="9664" max="9664" width="7.140625" style="1" customWidth="1"/>
    <col min="9665" max="9665" width="6.42578125" style="1" customWidth="1"/>
    <col min="9666" max="9666" width="5.7109375" style="1" customWidth="1"/>
    <col min="9667" max="9667" width="6.42578125" style="1" customWidth="1"/>
    <col min="9668" max="9668" width="5.85546875" style="1" customWidth="1"/>
    <col min="9669" max="9669" width="7" style="1" customWidth="1"/>
    <col min="9670" max="9670" width="6.7109375" style="1" customWidth="1"/>
    <col min="9671" max="9671" width="6.42578125" style="1" customWidth="1"/>
    <col min="9672" max="9674" width="8.140625" style="1" customWidth="1"/>
    <col min="9675" max="9681" width="10.42578125" style="1" customWidth="1"/>
    <col min="9682" max="9682" width="7" style="1" customWidth="1"/>
    <col min="9683" max="9683" width="6.85546875" style="1" customWidth="1"/>
    <col min="9684" max="9684" width="6.42578125" style="1" customWidth="1"/>
    <col min="9685" max="9685" width="6.85546875" style="1" customWidth="1"/>
    <col min="9686" max="9686" width="6.7109375" style="1" customWidth="1"/>
    <col min="9687" max="9687" width="6.42578125" style="1" customWidth="1"/>
    <col min="9688" max="9688" width="5.140625" style="1" customWidth="1"/>
    <col min="9689" max="9689" width="5.7109375" style="1" customWidth="1"/>
    <col min="9690" max="9690" width="5.42578125" style="1" customWidth="1"/>
    <col min="9691" max="9691" width="6.28515625" style="1" customWidth="1"/>
    <col min="9692" max="9692" width="5.140625" style="1" customWidth="1"/>
    <col min="9693" max="9695" width="7.42578125" style="1" customWidth="1"/>
    <col min="9696" max="9699" width="5.42578125" style="1" customWidth="1"/>
    <col min="9700" max="9700" width="7" style="1" customWidth="1"/>
    <col min="9701" max="9701" width="6.140625" style="1" customWidth="1"/>
    <col min="9702" max="9703" width="5.85546875" style="1" customWidth="1"/>
    <col min="9704" max="9705" width="6.42578125" style="1" customWidth="1"/>
    <col min="9706" max="9706" width="5.85546875" style="1" customWidth="1"/>
    <col min="9707" max="9707" width="6.85546875" style="1" customWidth="1"/>
    <col min="9708" max="9709" width="8.42578125" style="1" customWidth="1"/>
    <col min="9710" max="9710" width="50.42578125" style="1" customWidth="1"/>
    <col min="9711" max="9720" width="4.42578125" style="1" customWidth="1"/>
    <col min="9721" max="9722" width="4.28515625" style="1" customWidth="1"/>
    <col min="9723" max="9910" width="4.28515625" style="1"/>
    <col min="9911" max="9911" width="5.85546875" style="1" customWidth="1"/>
    <col min="9912" max="9912" width="11.7109375" style="1" customWidth="1"/>
    <col min="9913" max="9919" width="6.42578125" style="1" customWidth="1"/>
    <col min="9920" max="9920" width="7.140625" style="1" customWidth="1"/>
    <col min="9921" max="9921" width="6.42578125" style="1" customWidth="1"/>
    <col min="9922" max="9922" width="5.7109375" style="1" customWidth="1"/>
    <col min="9923" max="9923" width="6.42578125" style="1" customWidth="1"/>
    <col min="9924" max="9924" width="5.85546875" style="1" customWidth="1"/>
    <col min="9925" max="9925" width="7" style="1" customWidth="1"/>
    <col min="9926" max="9926" width="6.7109375" style="1" customWidth="1"/>
    <col min="9927" max="9927" width="6.42578125" style="1" customWidth="1"/>
    <col min="9928" max="9930" width="8.140625" style="1" customWidth="1"/>
    <col min="9931" max="9937" width="10.42578125" style="1" customWidth="1"/>
    <col min="9938" max="9938" width="7" style="1" customWidth="1"/>
    <col min="9939" max="9939" width="6.85546875" style="1" customWidth="1"/>
    <col min="9940" max="9940" width="6.42578125" style="1" customWidth="1"/>
    <col min="9941" max="9941" width="6.85546875" style="1" customWidth="1"/>
    <col min="9942" max="9942" width="6.7109375" style="1" customWidth="1"/>
    <col min="9943" max="9943" width="6.42578125" style="1" customWidth="1"/>
    <col min="9944" max="9944" width="5.140625" style="1" customWidth="1"/>
    <col min="9945" max="9945" width="5.7109375" style="1" customWidth="1"/>
    <col min="9946" max="9946" width="5.42578125" style="1" customWidth="1"/>
    <col min="9947" max="9947" width="6.28515625" style="1" customWidth="1"/>
    <col min="9948" max="9948" width="5.140625" style="1" customWidth="1"/>
    <col min="9949" max="9951" width="7.42578125" style="1" customWidth="1"/>
    <col min="9952" max="9955" width="5.42578125" style="1" customWidth="1"/>
    <col min="9956" max="9956" width="7" style="1" customWidth="1"/>
    <col min="9957" max="9957" width="6.140625" style="1" customWidth="1"/>
    <col min="9958" max="9959" width="5.85546875" style="1" customWidth="1"/>
    <col min="9960" max="9961" width="6.42578125" style="1" customWidth="1"/>
    <col min="9962" max="9962" width="5.85546875" style="1" customWidth="1"/>
    <col min="9963" max="9963" width="6.85546875" style="1" customWidth="1"/>
    <col min="9964" max="9965" width="8.42578125" style="1" customWidth="1"/>
    <col min="9966" max="9966" width="50.42578125" style="1" customWidth="1"/>
    <col min="9967" max="9976" width="4.42578125" style="1" customWidth="1"/>
    <col min="9977" max="9978" width="4.28515625" style="1" customWidth="1"/>
    <col min="9979" max="10166" width="4.28515625" style="1"/>
    <col min="10167" max="10167" width="5.85546875" style="1" customWidth="1"/>
    <col min="10168" max="10168" width="11.7109375" style="1" customWidth="1"/>
    <col min="10169" max="10175" width="6.42578125" style="1" customWidth="1"/>
    <col min="10176" max="10176" width="7.140625" style="1" customWidth="1"/>
    <col min="10177" max="10177" width="6.42578125" style="1" customWidth="1"/>
    <col min="10178" max="10178" width="5.7109375" style="1" customWidth="1"/>
    <col min="10179" max="10179" width="6.42578125" style="1" customWidth="1"/>
    <col min="10180" max="10180" width="5.85546875" style="1" customWidth="1"/>
    <col min="10181" max="10181" width="7" style="1" customWidth="1"/>
    <col min="10182" max="10182" width="6.7109375" style="1" customWidth="1"/>
    <col min="10183" max="10183" width="6.42578125" style="1" customWidth="1"/>
    <col min="10184" max="10186" width="8.140625" style="1" customWidth="1"/>
    <col min="10187" max="10193" width="10.42578125" style="1" customWidth="1"/>
    <col min="10194" max="10194" width="7" style="1" customWidth="1"/>
    <col min="10195" max="10195" width="6.85546875" style="1" customWidth="1"/>
    <col min="10196" max="10196" width="6.42578125" style="1" customWidth="1"/>
    <col min="10197" max="10197" width="6.85546875" style="1" customWidth="1"/>
    <col min="10198" max="10198" width="6.7109375" style="1" customWidth="1"/>
    <col min="10199" max="10199" width="6.42578125" style="1" customWidth="1"/>
    <col min="10200" max="10200" width="5.140625" style="1" customWidth="1"/>
    <col min="10201" max="10201" width="5.7109375" style="1" customWidth="1"/>
    <col min="10202" max="10202" width="5.42578125" style="1" customWidth="1"/>
    <col min="10203" max="10203" width="6.28515625" style="1" customWidth="1"/>
    <col min="10204" max="10204" width="5.140625" style="1" customWidth="1"/>
    <col min="10205" max="10207" width="7.42578125" style="1" customWidth="1"/>
    <col min="10208" max="10211" width="5.42578125" style="1" customWidth="1"/>
    <col min="10212" max="10212" width="7" style="1" customWidth="1"/>
    <col min="10213" max="10213" width="6.140625" style="1" customWidth="1"/>
    <col min="10214" max="10215" width="5.85546875" style="1" customWidth="1"/>
    <col min="10216" max="10217" width="6.42578125" style="1" customWidth="1"/>
    <col min="10218" max="10218" width="5.85546875" style="1" customWidth="1"/>
    <col min="10219" max="10219" width="6.85546875" style="1" customWidth="1"/>
    <col min="10220" max="10221" width="8.42578125" style="1" customWidth="1"/>
    <col min="10222" max="10222" width="50.42578125" style="1" customWidth="1"/>
    <col min="10223" max="10232" width="4.42578125" style="1" customWidth="1"/>
    <col min="10233" max="10234" width="4.28515625" style="1" customWidth="1"/>
    <col min="10235" max="10422" width="4.28515625" style="1"/>
    <col min="10423" max="10423" width="5.85546875" style="1" customWidth="1"/>
    <col min="10424" max="10424" width="11.7109375" style="1" customWidth="1"/>
    <col min="10425" max="10431" width="6.42578125" style="1" customWidth="1"/>
    <col min="10432" max="10432" width="7.140625" style="1" customWidth="1"/>
    <col min="10433" max="10433" width="6.42578125" style="1" customWidth="1"/>
    <col min="10434" max="10434" width="5.7109375" style="1" customWidth="1"/>
    <col min="10435" max="10435" width="6.42578125" style="1" customWidth="1"/>
    <col min="10436" max="10436" width="5.85546875" style="1" customWidth="1"/>
    <col min="10437" max="10437" width="7" style="1" customWidth="1"/>
    <col min="10438" max="10438" width="6.7109375" style="1" customWidth="1"/>
    <col min="10439" max="10439" width="6.42578125" style="1" customWidth="1"/>
    <col min="10440" max="10442" width="8.140625" style="1" customWidth="1"/>
    <col min="10443" max="10449" width="10.42578125" style="1" customWidth="1"/>
    <col min="10450" max="10450" width="7" style="1" customWidth="1"/>
    <col min="10451" max="10451" width="6.85546875" style="1" customWidth="1"/>
    <col min="10452" max="10452" width="6.42578125" style="1" customWidth="1"/>
    <col min="10453" max="10453" width="6.85546875" style="1" customWidth="1"/>
    <col min="10454" max="10454" width="6.7109375" style="1" customWidth="1"/>
    <col min="10455" max="10455" width="6.42578125" style="1" customWidth="1"/>
    <col min="10456" max="10456" width="5.140625" style="1" customWidth="1"/>
    <col min="10457" max="10457" width="5.7109375" style="1" customWidth="1"/>
    <col min="10458" max="10458" width="5.42578125" style="1" customWidth="1"/>
    <col min="10459" max="10459" width="6.28515625" style="1" customWidth="1"/>
    <col min="10460" max="10460" width="5.140625" style="1" customWidth="1"/>
    <col min="10461" max="10463" width="7.42578125" style="1" customWidth="1"/>
    <col min="10464" max="10467" width="5.42578125" style="1" customWidth="1"/>
    <col min="10468" max="10468" width="7" style="1" customWidth="1"/>
    <col min="10469" max="10469" width="6.140625" style="1" customWidth="1"/>
    <col min="10470" max="10471" width="5.85546875" style="1" customWidth="1"/>
    <col min="10472" max="10473" width="6.42578125" style="1" customWidth="1"/>
    <col min="10474" max="10474" width="5.85546875" style="1" customWidth="1"/>
    <col min="10475" max="10475" width="6.85546875" style="1" customWidth="1"/>
    <col min="10476" max="10477" width="8.42578125" style="1" customWidth="1"/>
    <col min="10478" max="10478" width="50.42578125" style="1" customWidth="1"/>
    <col min="10479" max="10488" width="4.42578125" style="1" customWidth="1"/>
    <col min="10489" max="10490" width="4.28515625" style="1" customWidth="1"/>
    <col min="10491" max="10678" width="4.28515625" style="1"/>
    <col min="10679" max="10679" width="5.85546875" style="1" customWidth="1"/>
    <col min="10680" max="10680" width="11.7109375" style="1" customWidth="1"/>
    <col min="10681" max="10687" width="6.42578125" style="1" customWidth="1"/>
    <col min="10688" max="10688" width="7.140625" style="1" customWidth="1"/>
    <col min="10689" max="10689" width="6.42578125" style="1" customWidth="1"/>
    <col min="10690" max="10690" width="5.7109375" style="1" customWidth="1"/>
    <col min="10691" max="10691" width="6.42578125" style="1" customWidth="1"/>
    <col min="10692" max="10692" width="5.85546875" style="1" customWidth="1"/>
    <col min="10693" max="10693" width="7" style="1" customWidth="1"/>
    <col min="10694" max="10694" width="6.7109375" style="1" customWidth="1"/>
    <col min="10695" max="10695" width="6.42578125" style="1" customWidth="1"/>
    <col min="10696" max="10698" width="8.140625" style="1" customWidth="1"/>
    <col min="10699" max="10705" width="10.42578125" style="1" customWidth="1"/>
    <col min="10706" max="10706" width="7" style="1" customWidth="1"/>
    <col min="10707" max="10707" width="6.85546875" style="1" customWidth="1"/>
    <col min="10708" max="10708" width="6.42578125" style="1" customWidth="1"/>
    <col min="10709" max="10709" width="6.85546875" style="1" customWidth="1"/>
    <col min="10710" max="10710" width="6.7109375" style="1" customWidth="1"/>
    <col min="10711" max="10711" width="6.42578125" style="1" customWidth="1"/>
    <col min="10712" max="10712" width="5.140625" style="1" customWidth="1"/>
    <col min="10713" max="10713" width="5.7109375" style="1" customWidth="1"/>
    <col min="10714" max="10714" width="5.42578125" style="1" customWidth="1"/>
    <col min="10715" max="10715" width="6.28515625" style="1" customWidth="1"/>
    <col min="10716" max="10716" width="5.140625" style="1" customWidth="1"/>
    <col min="10717" max="10719" width="7.42578125" style="1" customWidth="1"/>
    <col min="10720" max="10723" width="5.42578125" style="1" customWidth="1"/>
    <col min="10724" max="10724" width="7" style="1" customWidth="1"/>
    <col min="10725" max="10725" width="6.140625" style="1" customWidth="1"/>
    <col min="10726" max="10727" width="5.85546875" style="1" customWidth="1"/>
    <col min="10728" max="10729" width="6.42578125" style="1" customWidth="1"/>
    <col min="10730" max="10730" width="5.85546875" style="1" customWidth="1"/>
    <col min="10731" max="10731" width="6.85546875" style="1" customWidth="1"/>
    <col min="10732" max="10733" width="8.42578125" style="1" customWidth="1"/>
    <col min="10734" max="10734" width="50.42578125" style="1" customWidth="1"/>
    <col min="10735" max="10744" width="4.42578125" style="1" customWidth="1"/>
    <col min="10745" max="10746" width="4.28515625" style="1" customWidth="1"/>
    <col min="10747" max="10934" width="4.28515625" style="1"/>
    <col min="10935" max="10935" width="5.85546875" style="1" customWidth="1"/>
    <col min="10936" max="10936" width="11.7109375" style="1" customWidth="1"/>
    <col min="10937" max="10943" width="6.42578125" style="1" customWidth="1"/>
    <col min="10944" max="10944" width="7.140625" style="1" customWidth="1"/>
    <col min="10945" max="10945" width="6.42578125" style="1" customWidth="1"/>
    <col min="10946" max="10946" width="5.7109375" style="1" customWidth="1"/>
    <col min="10947" max="10947" width="6.42578125" style="1" customWidth="1"/>
    <col min="10948" max="10948" width="5.85546875" style="1" customWidth="1"/>
    <col min="10949" max="10949" width="7" style="1" customWidth="1"/>
    <col min="10950" max="10950" width="6.7109375" style="1" customWidth="1"/>
    <col min="10951" max="10951" width="6.42578125" style="1" customWidth="1"/>
    <col min="10952" max="10954" width="8.140625" style="1" customWidth="1"/>
    <col min="10955" max="10961" width="10.42578125" style="1" customWidth="1"/>
    <col min="10962" max="10962" width="7" style="1" customWidth="1"/>
    <col min="10963" max="10963" width="6.85546875" style="1" customWidth="1"/>
    <col min="10964" max="10964" width="6.42578125" style="1" customWidth="1"/>
    <col min="10965" max="10965" width="6.85546875" style="1" customWidth="1"/>
    <col min="10966" max="10966" width="6.7109375" style="1" customWidth="1"/>
    <col min="10967" max="10967" width="6.42578125" style="1" customWidth="1"/>
    <col min="10968" max="10968" width="5.140625" style="1" customWidth="1"/>
    <col min="10969" max="10969" width="5.7109375" style="1" customWidth="1"/>
    <col min="10970" max="10970" width="5.42578125" style="1" customWidth="1"/>
    <col min="10971" max="10971" width="6.28515625" style="1" customWidth="1"/>
    <col min="10972" max="10972" width="5.140625" style="1" customWidth="1"/>
    <col min="10973" max="10975" width="7.42578125" style="1" customWidth="1"/>
    <col min="10976" max="10979" width="5.42578125" style="1" customWidth="1"/>
    <col min="10980" max="10980" width="7" style="1" customWidth="1"/>
    <col min="10981" max="10981" width="6.140625" style="1" customWidth="1"/>
    <col min="10982" max="10983" width="5.85546875" style="1" customWidth="1"/>
    <col min="10984" max="10985" width="6.42578125" style="1" customWidth="1"/>
    <col min="10986" max="10986" width="5.85546875" style="1" customWidth="1"/>
    <col min="10987" max="10987" width="6.85546875" style="1" customWidth="1"/>
    <col min="10988" max="10989" width="8.42578125" style="1" customWidth="1"/>
    <col min="10990" max="10990" width="50.42578125" style="1" customWidth="1"/>
    <col min="10991" max="11000" width="4.42578125" style="1" customWidth="1"/>
    <col min="11001" max="11002" width="4.28515625" style="1" customWidth="1"/>
    <col min="11003" max="11190" width="4.28515625" style="1"/>
    <col min="11191" max="11191" width="5.85546875" style="1" customWidth="1"/>
    <col min="11192" max="11192" width="11.7109375" style="1" customWidth="1"/>
    <col min="11193" max="11199" width="6.42578125" style="1" customWidth="1"/>
    <col min="11200" max="11200" width="7.140625" style="1" customWidth="1"/>
    <col min="11201" max="11201" width="6.42578125" style="1" customWidth="1"/>
    <col min="11202" max="11202" width="5.7109375" style="1" customWidth="1"/>
    <col min="11203" max="11203" width="6.42578125" style="1" customWidth="1"/>
    <col min="11204" max="11204" width="5.85546875" style="1" customWidth="1"/>
    <col min="11205" max="11205" width="7" style="1" customWidth="1"/>
    <col min="11206" max="11206" width="6.7109375" style="1" customWidth="1"/>
    <col min="11207" max="11207" width="6.42578125" style="1" customWidth="1"/>
    <col min="11208" max="11210" width="8.140625" style="1" customWidth="1"/>
    <col min="11211" max="11217" width="10.42578125" style="1" customWidth="1"/>
    <col min="11218" max="11218" width="7" style="1" customWidth="1"/>
    <col min="11219" max="11219" width="6.85546875" style="1" customWidth="1"/>
    <col min="11220" max="11220" width="6.42578125" style="1" customWidth="1"/>
    <col min="11221" max="11221" width="6.85546875" style="1" customWidth="1"/>
    <col min="11222" max="11222" width="6.7109375" style="1" customWidth="1"/>
    <col min="11223" max="11223" width="6.42578125" style="1" customWidth="1"/>
    <col min="11224" max="11224" width="5.140625" style="1" customWidth="1"/>
    <col min="11225" max="11225" width="5.7109375" style="1" customWidth="1"/>
    <col min="11226" max="11226" width="5.42578125" style="1" customWidth="1"/>
    <col min="11227" max="11227" width="6.28515625" style="1" customWidth="1"/>
    <col min="11228" max="11228" width="5.140625" style="1" customWidth="1"/>
    <col min="11229" max="11231" width="7.42578125" style="1" customWidth="1"/>
    <col min="11232" max="11235" width="5.42578125" style="1" customWidth="1"/>
    <col min="11236" max="11236" width="7" style="1" customWidth="1"/>
    <col min="11237" max="11237" width="6.140625" style="1" customWidth="1"/>
    <col min="11238" max="11239" width="5.85546875" style="1" customWidth="1"/>
    <col min="11240" max="11241" width="6.42578125" style="1" customWidth="1"/>
    <col min="11242" max="11242" width="5.85546875" style="1" customWidth="1"/>
    <col min="11243" max="11243" width="6.85546875" style="1" customWidth="1"/>
    <col min="11244" max="11245" width="8.42578125" style="1" customWidth="1"/>
    <col min="11246" max="11246" width="50.42578125" style="1" customWidth="1"/>
    <col min="11247" max="11256" width="4.42578125" style="1" customWidth="1"/>
    <col min="11257" max="11258" width="4.28515625" style="1" customWidth="1"/>
    <col min="11259" max="11446" width="4.28515625" style="1"/>
    <col min="11447" max="11447" width="5.85546875" style="1" customWidth="1"/>
    <col min="11448" max="11448" width="11.7109375" style="1" customWidth="1"/>
    <col min="11449" max="11455" width="6.42578125" style="1" customWidth="1"/>
    <col min="11456" max="11456" width="7.140625" style="1" customWidth="1"/>
    <col min="11457" max="11457" width="6.42578125" style="1" customWidth="1"/>
    <col min="11458" max="11458" width="5.7109375" style="1" customWidth="1"/>
    <col min="11459" max="11459" width="6.42578125" style="1" customWidth="1"/>
    <col min="11460" max="11460" width="5.85546875" style="1" customWidth="1"/>
    <col min="11461" max="11461" width="7" style="1" customWidth="1"/>
    <col min="11462" max="11462" width="6.7109375" style="1" customWidth="1"/>
    <col min="11463" max="11463" width="6.42578125" style="1" customWidth="1"/>
    <col min="11464" max="11466" width="8.140625" style="1" customWidth="1"/>
    <col min="11467" max="11473" width="10.42578125" style="1" customWidth="1"/>
    <col min="11474" max="11474" width="7" style="1" customWidth="1"/>
    <col min="11475" max="11475" width="6.85546875" style="1" customWidth="1"/>
    <col min="11476" max="11476" width="6.42578125" style="1" customWidth="1"/>
    <col min="11477" max="11477" width="6.85546875" style="1" customWidth="1"/>
    <col min="11478" max="11478" width="6.7109375" style="1" customWidth="1"/>
    <col min="11479" max="11479" width="6.42578125" style="1" customWidth="1"/>
    <col min="11480" max="11480" width="5.140625" style="1" customWidth="1"/>
    <col min="11481" max="11481" width="5.7109375" style="1" customWidth="1"/>
    <col min="11482" max="11482" width="5.42578125" style="1" customWidth="1"/>
    <col min="11483" max="11483" width="6.28515625" style="1" customWidth="1"/>
    <col min="11484" max="11484" width="5.140625" style="1" customWidth="1"/>
    <col min="11485" max="11487" width="7.42578125" style="1" customWidth="1"/>
    <col min="11488" max="11491" width="5.42578125" style="1" customWidth="1"/>
    <col min="11492" max="11492" width="7" style="1" customWidth="1"/>
    <col min="11493" max="11493" width="6.140625" style="1" customWidth="1"/>
    <col min="11494" max="11495" width="5.85546875" style="1" customWidth="1"/>
    <col min="11496" max="11497" width="6.42578125" style="1" customWidth="1"/>
    <col min="11498" max="11498" width="5.85546875" style="1" customWidth="1"/>
    <col min="11499" max="11499" width="6.85546875" style="1" customWidth="1"/>
    <col min="11500" max="11501" width="8.42578125" style="1" customWidth="1"/>
    <col min="11502" max="11502" width="50.42578125" style="1" customWidth="1"/>
    <col min="11503" max="11512" width="4.42578125" style="1" customWidth="1"/>
    <col min="11513" max="11514" width="4.28515625" style="1" customWidth="1"/>
    <col min="11515" max="11702" width="4.28515625" style="1"/>
    <col min="11703" max="11703" width="5.85546875" style="1" customWidth="1"/>
    <col min="11704" max="11704" width="11.7109375" style="1" customWidth="1"/>
    <col min="11705" max="11711" width="6.42578125" style="1" customWidth="1"/>
    <col min="11712" max="11712" width="7.140625" style="1" customWidth="1"/>
    <col min="11713" max="11713" width="6.42578125" style="1" customWidth="1"/>
    <col min="11714" max="11714" width="5.7109375" style="1" customWidth="1"/>
    <col min="11715" max="11715" width="6.42578125" style="1" customWidth="1"/>
    <col min="11716" max="11716" width="5.85546875" style="1" customWidth="1"/>
    <col min="11717" max="11717" width="7" style="1" customWidth="1"/>
    <col min="11718" max="11718" width="6.7109375" style="1" customWidth="1"/>
    <col min="11719" max="11719" width="6.42578125" style="1" customWidth="1"/>
    <col min="11720" max="11722" width="8.140625" style="1" customWidth="1"/>
    <col min="11723" max="11729" width="10.42578125" style="1" customWidth="1"/>
    <col min="11730" max="11730" width="7" style="1" customWidth="1"/>
    <col min="11731" max="11731" width="6.85546875" style="1" customWidth="1"/>
    <col min="11732" max="11732" width="6.42578125" style="1" customWidth="1"/>
    <col min="11733" max="11733" width="6.85546875" style="1" customWidth="1"/>
    <col min="11734" max="11734" width="6.7109375" style="1" customWidth="1"/>
    <col min="11735" max="11735" width="6.42578125" style="1" customWidth="1"/>
    <col min="11736" max="11736" width="5.140625" style="1" customWidth="1"/>
    <col min="11737" max="11737" width="5.7109375" style="1" customWidth="1"/>
    <col min="11738" max="11738" width="5.42578125" style="1" customWidth="1"/>
    <col min="11739" max="11739" width="6.28515625" style="1" customWidth="1"/>
    <col min="11740" max="11740" width="5.140625" style="1" customWidth="1"/>
    <col min="11741" max="11743" width="7.42578125" style="1" customWidth="1"/>
    <col min="11744" max="11747" width="5.42578125" style="1" customWidth="1"/>
    <col min="11748" max="11748" width="7" style="1" customWidth="1"/>
    <col min="11749" max="11749" width="6.140625" style="1" customWidth="1"/>
    <col min="11750" max="11751" width="5.85546875" style="1" customWidth="1"/>
    <col min="11752" max="11753" width="6.42578125" style="1" customWidth="1"/>
    <col min="11754" max="11754" width="5.85546875" style="1" customWidth="1"/>
    <col min="11755" max="11755" width="6.85546875" style="1" customWidth="1"/>
    <col min="11756" max="11757" width="8.42578125" style="1" customWidth="1"/>
    <col min="11758" max="11758" width="50.42578125" style="1" customWidth="1"/>
    <col min="11759" max="11768" width="4.42578125" style="1" customWidth="1"/>
    <col min="11769" max="11770" width="4.28515625" style="1" customWidth="1"/>
    <col min="11771" max="11958" width="4.28515625" style="1"/>
    <col min="11959" max="11959" width="5.85546875" style="1" customWidth="1"/>
    <col min="11960" max="11960" width="11.7109375" style="1" customWidth="1"/>
    <col min="11961" max="11967" width="6.42578125" style="1" customWidth="1"/>
    <col min="11968" max="11968" width="7.140625" style="1" customWidth="1"/>
    <col min="11969" max="11969" width="6.42578125" style="1" customWidth="1"/>
    <col min="11970" max="11970" width="5.7109375" style="1" customWidth="1"/>
    <col min="11971" max="11971" width="6.42578125" style="1" customWidth="1"/>
    <col min="11972" max="11972" width="5.85546875" style="1" customWidth="1"/>
    <col min="11973" max="11973" width="7" style="1" customWidth="1"/>
    <col min="11974" max="11974" width="6.7109375" style="1" customWidth="1"/>
    <col min="11975" max="11975" width="6.42578125" style="1" customWidth="1"/>
    <col min="11976" max="11978" width="8.140625" style="1" customWidth="1"/>
    <col min="11979" max="11985" width="10.42578125" style="1" customWidth="1"/>
    <col min="11986" max="11986" width="7" style="1" customWidth="1"/>
    <col min="11987" max="11987" width="6.85546875" style="1" customWidth="1"/>
    <col min="11988" max="11988" width="6.42578125" style="1" customWidth="1"/>
    <col min="11989" max="11989" width="6.85546875" style="1" customWidth="1"/>
    <col min="11990" max="11990" width="6.7109375" style="1" customWidth="1"/>
    <col min="11991" max="11991" width="6.42578125" style="1" customWidth="1"/>
    <col min="11992" max="11992" width="5.140625" style="1" customWidth="1"/>
    <col min="11993" max="11993" width="5.7109375" style="1" customWidth="1"/>
    <col min="11994" max="11994" width="5.42578125" style="1" customWidth="1"/>
    <col min="11995" max="11995" width="6.28515625" style="1" customWidth="1"/>
    <col min="11996" max="11996" width="5.140625" style="1" customWidth="1"/>
    <col min="11997" max="11999" width="7.42578125" style="1" customWidth="1"/>
    <col min="12000" max="12003" width="5.42578125" style="1" customWidth="1"/>
    <col min="12004" max="12004" width="7" style="1" customWidth="1"/>
    <col min="12005" max="12005" width="6.140625" style="1" customWidth="1"/>
    <col min="12006" max="12007" width="5.85546875" style="1" customWidth="1"/>
    <col min="12008" max="12009" width="6.42578125" style="1" customWidth="1"/>
    <col min="12010" max="12010" width="5.85546875" style="1" customWidth="1"/>
    <col min="12011" max="12011" width="6.85546875" style="1" customWidth="1"/>
    <col min="12012" max="12013" width="8.42578125" style="1" customWidth="1"/>
    <col min="12014" max="12014" width="50.42578125" style="1" customWidth="1"/>
    <col min="12015" max="12024" width="4.42578125" style="1" customWidth="1"/>
    <col min="12025" max="12026" width="4.28515625" style="1" customWidth="1"/>
    <col min="12027" max="12214" width="4.28515625" style="1"/>
    <col min="12215" max="12215" width="5.85546875" style="1" customWidth="1"/>
    <col min="12216" max="12216" width="11.7109375" style="1" customWidth="1"/>
    <col min="12217" max="12223" width="6.42578125" style="1" customWidth="1"/>
    <col min="12224" max="12224" width="7.140625" style="1" customWidth="1"/>
    <col min="12225" max="12225" width="6.42578125" style="1" customWidth="1"/>
    <col min="12226" max="12226" width="5.7109375" style="1" customWidth="1"/>
    <col min="12227" max="12227" width="6.42578125" style="1" customWidth="1"/>
    <col min="12228" max="12228" width="5.85546875" style="1" customWidth="1"/>
    <col min="12229" max="12229" width="7" style="1" customWidth="1"/>
    <col min="12230" max="12230" width="6.7109375" style="1" customWidth="1"/>
    <col min="12231" max="12231" width="6.42578125" style="1" customWidth="1"/>
    <col min="12232" max="12234" width="8.140625" style="1" customWidth="1"/>
    <col min="12235" max="12241" width="10.42578125" style="1" customWidth="1"/>
    <col min="12242" max="12242" width="7" style="1" customWidth="1"/>
    <col min="12243" max="12243" width="6.85546875" style="1" customWidth="1"/>
    <col min="12244" max="12244" width="6.42578125" style="1" customWidth="1"/>
    <col min="12245" max="12245" width="6.85546875" style="1" customWidth="1"/>
    <col min="12246" max="12246" width="6.7109375" style="1" customWidth="1"/>
    <col min="12247" max="12247" width="6.42578125" style="1" customWidth="1"/>
    <col min="12248" max="12248" width="5.140625" style="1" customWidth="1"/>
    <col min="12249" max="12249" width="5.7109375" style="1" customWidth="1"/>
    <col min="12250" max="12250" width="5.42578125" style="1" customWidth="1"/>
    <col min="12251" max="12251" width="6.28515625" style="1" customWidth="1"/>
    <col min="12252" max="12252" width="5.140625" style="1" customWidth="1"/>
    <col min="12253" max="12255" width="7.42578125" style="1" customWidth="1"/>
    <col min="12256" max="12259" width="5.42578125" style="1" customWidth="1"/>
    <col min="12260" max="12260" width="7" style="1" customWidth="1"/>
    <col min="12261" max="12261" width="6.140625" style="1" customWidth="1"/>
    <col min="12262" max="12263" width="5.85546875" style="1" customWidth="1"/>
    <col min="12264" max="12265" width="6.42578125" style="1" customWidth="1"/>
    <col min="12266" max="12266" width="5.85546875" style="1" customWidth="1"/>
    <col min="12267" max="12267" width="6.85546875" style="1" customWidth="1"/>
    <col min="12268" max="12269" width="8.42578125" style="1" customWidth="1"/>
    <col min="12270" max="12270" width="50.42578125" style="1" customWidth="1"/>
    <col min="12271" max="12280" width="4.42578125" style="1" customWidth="1"/>
    <col min="12281" max="12282" width="4.28515625" style="1" customWidth="1"/>
    <col min="12283" max="12470" width="4.28515625" style="1"/>
    <col min="12471" max="12471" width="5.85546875" style="1" customWidth="1"/>
    <col min="12472" max="12472" width="11.7109375" style="1" customWidth="1"/>
    <col min="12473" max="12479" width="6.42578125" style="1" customWidth="1"/>
    <col min="12480" max="12480" width="7.140625" style="1" customWidth="1"/>
    <col min="12481" max="12481" width="6.42578125" style="1" customWidth="1"/>
    <col min="12482" max="12482" width="5.7109375" style="1" customWidth="1"/>
    <col min="12483" max="12483" width="6.42578125" style="1" customWidth="1"/>
    <col min="12484" max="12484" width="5.85546875" style="1" customWidth="1"/>
    <col min="12485" max="12485" width="7" style="1" customWidth="1"/>
    <col min="12486" max="12486" width="6.7109375" style="1" customWidth="1"/>
    <col min="12487" max="12487" width="6.42578125" style="1" customWidth="1"/>
    <col min="12488" max="12490" width="8.140625" style="1" customWidth="1"/>
    <col min="12491" max="12497" width="10.42578125" style="1" customWidth="1"/>
    <col min="12498" max="12498" width="7" style="1" customWidth="1"/>
    <col min="12499" max="12499" width="6.85546875" style="1" customWidth="1"/>
    <col min="12500" max="12500" width="6.42578125" style="1" customWidth="1"/>
    <col min="12501" max="12501" width="6.85546875" style="1" customWidth="1"/>
    <col min="12502" max="12502" width="6.7109375" style="1" customWidth="1"/>
    <col min="12503" max="12503" width="6.42578125" style="1" customWidth="1"/>
    <col min="12504" max="12504" width="5.140625" style="1" customWidth="1"/>
    <col min="12505" max="12505" width="5.7109375" style="1" customWidth="1"/>
    <col min="12506" max="12506" width="5.42578125" style="1" customWidth="1"/>
    <col min="12507" max="12507" width="6.28515625" style="1" customWidth="1"/>
    <col min="12508" max="12508" width="5.140625" style="1" customWidth="1"/>
    <col min="12509" max="12511" width="7.42578125" style="1" customWidth="1"/>
    <col min="12512" max="12515" width="5.42578125" style="1" customWidth="1"/>
    <col min="12516" max="12516" width="7" style="1" customWidth="1"/>
    <col min="12517" max="12517" width="6.140625" style="1" customWidth="1"/>
    <col min="12518" max="12519" width="5.85546875" style="1" customWidth="1"/>
    <col min="12520" max="12521" width="6.42578125" style="1" customWidth="1"/>
    <col min="12522" max="12522" width="5.85546875" style="1" customWidth="1"/>
    <col min="12523" max="12523" width="6.85546875" style="1" customWidth="1"/>
    <col min="12524" max="12525" width="8.42578125" style="1" customWidth="1"/>
    <col min="12526" max="12526" width="50.42578125" style="1" customWidth="1"/>
    <col min="12527" max="12536" width="4.42578125" style="1" customWidth="1"/>
    <col min="12537" max="12538" width="4.28515625" style="1" customWidth="1"/>
    <col min="12539" max="12726" width="4.28515625" style="1"/>
    <col min="12727" max="12727" width="5.85546875" style="1" customWidth="1"/>
    <col min="12728" max="12728" width="11.7109375" style="1" customWidth="1"/>
    <col min="12729" max="12735" width="6.42578125" style="1" customWidth="1"/>
    <col min="12736" max="12736" width="7.140625" style="1" customWidth="1"/>
    <col min="12737" max="12737" width="6.42578125" style="1" customWidth="1"/>
    <col min="12738" max="12738" width="5.7109375" style="1" customWidth="1"/>
    <col min="12739" max="12739" width="6.42578125" style="1" customWidth="1"/>
    <col min="12740" max="12740" width="5.85546875" style="1" customWidth="1"/>
    <col min="12741" max="12741" width="7" style="1" customWidth="1"/>
    <col min="12742" max="12742" width="6.7109375" style="1" customWidth="1"/>
    <col min="12743" max="12743" width="6.42578125" style="1" customWidth="1"/>
    <col min="12744" max="12746" width="8.140625" style="1" customWidth="1"/>
    <col min="12747" max="12753" width="10.42578125" style="1" customWidth="1"/>
    <col min="12754" max="12754" width="7" style="1" customWidth="1"/>
    <col min="12755" max="12755" width="6.85546875" style="1" customWidth="1"/>
    <col min="12756" max="12756" width="6.42578125" style="1" customWidth="1"/>
    <col min="12757" max="12757" width="6.85546875" style="1" customWidth="1"/>
    <col min="12758" max="12758" width="6.7109375" style="1" customWidth="1"/>
    <col min="12759" max="12759" width="6.42578125" style="1" customWidth="1"/>
    <col min="12760" max="12760" width="5.140625" style="1" customWidth="1"/>
    <col min="12761" max="12761" width="5.7109375" style="1" customWidth="1"/>
    <col min="12762" max="12762" width="5.42578125" style="1" customWidth="1"/>
    <col min="12763" max="12763" width="6.28515625" style="1" customWidth="1"/>
    <col min="12764" max="12764" width="5.140625" style="1" customWidth="1"/>
    <col min="12765" max="12767" width="7.42578125" style="1" customWidth="1"/>
    <col min="12768" max="12771" width="5.42578125" style="1" customWidth="1"/>
    <col min="12772" max="12772" width="7" style="1" customWidth="1"/>
    <col min="12773" max="12773" width="6.140625" style="1" customWidth="1"/>
    <col min="12774" max="12775" width="5.85546875" style="1" customWidth="1"/>
    <col min="12776" max="12777" width="6.42578125" style="1" customWidth="1"/>
    <col min="12778" max="12778" width="5.85546875" style="1" customWidth="1"/>
    <col min="12779" max="12779" width="6.85546875" style="1" customWidth="1"/>
    <col min="12780" max="12781" width="8.42578125" style="1" customWidth="1"/>
    <col min="12782" max="12782" width="50.42578125" style="1" customWidth="1"/>
    <col min="12783" max="12792" width="4.42578125" style="1" customWidth="1"/>
    <col min="12793" max="12794" width="4.28515625" style="1" customWidth="1"/>
    <col min="12795" max="12982" width="4.28515625" style="1"/>
    <col min="12983" max="12983" width="5.85546875" style="1" customWidth="1"/>
    <col min="12984" max="12984" width="11.7109375" style="1" customWidth="1"/>
    <col min="12985" max="12991" width="6.42578125" style="1" customWidth="1"/>
    <col min="12992" max="12992" width="7.140625" style="1" customWidth="1"/>
    <col min="12993" max="12993" width="6.42578125" style="1" customWidth="1"/>
    <col min="12994" max="12994" width="5.7109375" style="1" customWidth="1"/>
    <col min="12995" max="12995" width="6.42578125" style="1" customWidth="1"/>
    <col min="12996" max="12996" width="5.85546875" style="1" customWidth="1"/>
    <col min="12997" max="12997" width="7" style="1" customWidth="1"/>
    <col min="12998" max="12998" width="6.7109375" style="1" customWidth="1"/>
    <col min="12999" max="12999" width="6.42578125" style="1" customWidth="1"/>
    <col min="13000" max="13002" width="8.140625" style="1" customWidth="1"/>
    <col min="13003" max="13009" width="10.42578125" style="1" customWidth="1"/>
    <col min="13010" max="13010" width="7" style="1" customWidth="1"/>
    <col min="13011" max="13011" width="6.85546875" style="1" customWidth="1"/>
    <col min="13012" max="13012" width="6.42578125" style="1" customWidth="1"/>
    <col min="13013" max="13013" width="6.85546875" style="1" customWidth="1"/>
    <col min="13014" max="13014" width="6.7109375" style="1" customWidth="1"/>
    <col min="13015" max="13015" width="6.42578125" style="1" customWidth="1"/>
    <col min="13016" max="13016" width="5.140625" style="1" customWidth="1"/>
    <col min="13017" max="13017" width="5.7109375" style="1" customWidth="1"/>
    <col min="13018" max="13018" width="5.42578125" style="1" customWidth="1"/>
    <col min="13019" max="13019" width="6.28515625" style="1" customWidth="1"/>
    <col min="13020" max="13020" width="5.140625" style="1" customWidth="1"/>
    <col min="13021" max="13023" width="7.42578125" style="1" customWidth="1"/>
    <col min="13024" max="13027" width="5.42578125" style="1" customWidth="1"/>
    <col min="13028" max="13028" width="7" style="1" customWidth="1"/>
    <col min="13029" max="13029" width="6.140625" style="1" customWidth="1"/>
    <col min="13030" max="13031" width="5.85546875" style="1" customWidth="1"/>
    <col min="13032" max="13033" width="6.42578125" style="1" customWidth="1"/>
    <col min="13034" max="13034" width="5.85546875" style="1" customWidth="1"/>
    <col min="13035" max="13035" width="6.85546875" style="1" customWidth="1"/>
    <col min="13036" max="13037" width="8.42578125" style="1" customWidth="1"/>
    <col min="13038" max="13038" width="50.42578125" style="1" customWidth="1"/>
    <col min="13039" max="13048" width="4.42578125" style="1" customWidth="1"/>
    <col min="13049" max="13050" width="4.28515625" style="1" customWidth="1"/>
    <col min="13051" max="13238" width="4.28515625" style="1"/>
    <col min="13239" max="13239" width="5.85546875" style="1" customWidth="1"/>
    <col min="13240" max="13240" width="11.7109375" style="1" customWidth="1"/>
    <col min="13241" max="13247" width="6.42578125" style="1" customWidth="1"/>
    <col min="13248" max="13248" width="7.140625" style="1" customWidth="1"/>
    <col min="13249" max="13249" width="6.42578125" style="1" customWidth="1"/>
    <col min="13250" max="13250" width="5.7109375" style="1" customWidth="1"/>
    <col min="13251" max="13251" width="6.42578125" style="1" customWidth="1"/>
    <col min="13252" max="13252" width="5.85546875" style="1" customWidth="1"/>
    <col min="13253" max="13253" width="7" style="1" customWidth="1"/>
    <col min="13254" max="13254" width="6.7109375" style="1" customWidth="1"/>
    <col min="13255" max="13255" width="6.42578125" style="1" customWidth="1"/>
    <col min="13256" max="13258" width="8.140625" style="1" customWidth="1"/>
    <col min="13259" max="13265" width="10.42578125" style="1" customWidth="1"/>
    <col min="13266" max="13266" width="7" style="1" customWidth="1"/>
    <col min="13267" max="13267" width="6.85546875" style="1" customWidth="1"/>
    <col min="13268" max="13268" width="6.42578125" style="1" customWidth="1"/>
    <col min="13269" max="13269" width="6.85546875" style="1" customWidth="1"/>
    <col min="13270" max="13270" width="6.7109375" style="1" customWidth="1"/>
    <col min="13271" max="13271" width="6.42578125" style="1" customWidth="1"/>
    <col min="13272" max="13272" width="5.140625" style="1" customWidth="1"/>
    <col min="13273" max="13273" width="5.7109375" style="1" customWidth="1"/>
    <col min="13274" max="13274" width="5.42578125" style="1" customWidth="1"/>
    <col min="13275" max="13275" width="6.28515625" style="1" customWidth="1"/>
    <col min="13276" max="13276" width="5.140625" style="1" customWidth="1"/>
    <col min="13277" max="13279" width="7.42578125" style="1" customWidth="1"/>
    <col min="13280" max="13283" width="5.42578125" style="1" customWidth="1"/>
    <col min="13284" max="13284" width="7" style="1" customWidth="1"/>
    <col min="13285" max="13285" width="6.140625" style="1" customWidth="1"/>
    <col min="13286" max="13287" width="5.85546875" style="1" customWidth="1"/>
    <col min="13288" max="13289" width="6.42578125" style="1" customWidth="1"/>
    <col min="13290" max="13290" width="5.85546875" style="1" customWidth="1"/>
    <col min="13291" max="13291" width="6.85546875" style="1" customWidth="1"/>
    <col min="13292" max="13293" width="8.42578125" style="1" customWidth="1"/>
    <col min="13294" max="13294" width="50.42578125" style="1" customWidth="1"/>
    <col min="13295" max="13304" width="4.42578125" style="1" customWidth="1"/>
    <col min="13305" max="13306" width="4.28515625" style="1" customWidth="1"/>
    <col min="13307" max="13494" width="4.28515625" style="1"/>
    <col min="13495" max="13495" width="5.85546875" style="1" customWidth="1"/>
    <col min="13496" max="13496" width="11.7109375" style="1" customWidth="1"/>
    <col min="13497" max="13503" width="6.42578125" style="1" customWidth="1"/>
    <col min="13504" max="13504" width="7.140625" style="1" customWidth="1"/>
    <col min="13505" max="13505" width="6.42578125" style="1" customWidth="1"/>
    <col min="13506" max="13506" width="5.7109375" style="1" customWidth="1"/>
    <col min="13507" max="13507" width="6.42578125" style="1" customWidth="1"/>
    <col min="13508" max="13508" width="5.85546875" style="1" customWidth="1"/>
    <col min="13509" max="13509" width="7" style="1" customWidth="1"/>
    <col min="13510" max="13510" width="6.7109375" style="1" customWidth="1"/>
    <col min="13511" max="13511" width="6.42578125" style="1" customWidth="1"/>
    <col min="13512" max="13514" width="8.140625" style="1" customWidth="1"/>
    <col min="13515" max="13521" width="10.42578125" style="1" customWidth="1"/>
    <col min="13522" max="13522" width="7" style="1" customWidth="1"/>
    <col min="13523" max="13523" width="6.85546875" style="1" customWidth="1"/>
    <col min="13524" max="13524" width="6.42578125" style="1" customWidth="1"/>
    <col min="13525" max="13525" width="6.85546875" style="1" customWidth="1"/>
    <col min="13526" max="13526" width="6.7109375" style="1" customWidth="1"/>
    <col min="13527" max="13527" width="6.42578125" style="1" customWidth="1"/>
    <col min="13528" max="13528" width="5.140625" style="1" customWidth="1"/>
    <col min="13529" max="13529" width="5.7109375" style="1" customWidth="1"/>
    <col min="13530" max="13530" width="5.42578125" style="1" customWidth="1"/>
    <col min="13531" max="13531" width="6.28515625" style="1" customWidth="1"/>
    <col min="13532" max="13532" width="5.140625" style="1" customWidth="1"/>
    <col min="13533" max="13535" width="7.42578125" style="1" customWidth="1"/>
    <col min="13536" max="13539" width="5.42578125" style="1" customWidth="1"/>
    <col min="13540" max="13540" width="7" style="1" customWidth="1"/>
    <col min="13541" max="13541" width="6.140625" style="1" customWidth="1"/>
    <col min="13542" max="13543" width="5.85546875" style="1" customWidth="1"/>
    <col min="13544" max="13545" width="6.42578125" style="1" customWidth="1"/>
    <col min="13546" max="13546" width="5.85546875" style="1" customWidth="1"/>
    <col min="13547" max="13547" width="6.85546875" style="1" customWidth="1"/>
    <col min="13548" max="13549" width="8.42578125" style="1" customWidth="1"/>
    <col min="13550" max="13550" width="50.42578125" style="1" customWidth="1"/>
    <col min="13551" max="13560" width="4.42578125" style="1" customWidth="1"/>
    <col min="13561" max="13562" width="4.28515625" style="1" customWidth="1"/>
    <col min="13563" max="13750" width="4.28515625" style="1"/>
    <col min="13751" max="13751" width="5.85546875" style="1" customWidth="1"/>
    <col min="13752" max="13752" width="11.7109375" style="1" customWidth="1"/>
    <col min="13753" max="13759" width="6.42578125" style="1" customWidth="1"/>
    <col min="13760" max="13760" width="7.140625" style="1" customWidth="1"/>
    <col min="13761" max="13761" width="6.42578125" style="1" customWidth="1"/>
    <col min="13762" max="13762" width="5.7109375" style="1" customWidth="1"/>
    <col min="13763" max="13763" width="6.42578125" style="1" customWidth="1"/>
    <col min="13764" max="13764" width="5.85546875" style="1" customWidth="1"/>
    <col min="13765" max="13765" width="7" style="1" customWidth="1"/>
    <col min="13766" max="13766" width="6.7109375" style="1" customWidth="1"/>
    <col min="13767" max="13767" width="6.42578125" style="1" customWidth="1"/>
    <col min="13768" max="13770" width="8.140625" style="1" customWidth="1"/>
    <col min="13771" max="13777" width="10.42578125" style="1" customWidth="1"/>
    <col min="13778" max="13778" width="7" style="1" customWidth="1"/>
    <col min="13779" max="13779" width="6.85546875" style="1" customWidth="1"/>
    <col min="13780" max="13780" width="6.42578125" style="1" customWidth="1"/>
    <col min="13781" max="13781" width="6.85546875" style="1" customWidth="1"/>
    <col min="13782" max="13782" width="6.7109375" style="1" customWidth="1"/>
    <col min="13783" max="13783" width="6.42578125" style="1" customWidth="1"/>
    <col min="13784" max="13784" width="5.140625" style="1" customWidth="1"/>
    <col min="13785" max="13785" width="5.7109375" style="1" customWidth="1"/>
    <col min="13786" max="13786" width="5.42578125" style="1" customWidth="1"/>
    <col min="13787" max="13787" width="6.28515625" style="1" customWidth="1"/>
    <col min="13788" max="13788" width="5.140625" style="1" customWidth="1"/>
    <col min="13789" max="13791" width="7.42578125" style="1" customWidth="1"/>
    <col min="13792" max="13795" width="5.42578125" style="1" customWidth="1"/>
    <col min="13796" max="13796" width="7" style="1" customWidth="1"/>
    <col min="13797" max="13797" width="6.140625" style="1" customWidth="1"/>
    <col min="13798" max="13799" width="5.85546875" style="1" customWidth="1"/>
    <col min="13800" max="13801" width="6.42578125" style="1" customWidth="1"/>
    <col min="13802" max="13802" width="5.85546875" style="1" customWidth="1"/>
    <col min="13803" max="13803" width="6.85546875" style="1" customWidth="1"/>
    <col min="13804" max="13805" width="8.42578125" style="1" customWidth="1"/>
    <col min="13806" max="13806" width="50.42578125" style="1" customWidth="1"/>
    <col min="13807" max="13816" width="4.42578125" style="1" customWidth="1"/>
    <col min="13817" max="13818" width="4.28515625" style="1" customWidth="1"/>
    <col min="13819" max="14006" width="4.28515625" style="1"/>
    <col min="14007" max="14007" width="5.85546875" style="1" customWidth="1"/>
    <col min="14008" max="14008" width="11.7109375" style="1" customWidth="1"/>
    <col min="14009" max="14015" width="6.42578125" style="1" customWidth="1"/>
    <col min="14016" max="14016" width="7.140625" style="1" customWidth="1"/>
    <col min="14017" max="14017" width="6.42578125" style="1" customWidth="1"/>
    <col min="14018" max="14018" width="5.7109375" style="1" customWidth="1"/>
    <col min="14019" max="14019" width="6.42578125" style="1" customWidth="1"/>
    <col min="14020" max="14020" width="5.85546875" style="1" customWidth="1"/>
    <col min="14021" max="14021" width="7" style="1" customWidth="1"/>
    <col min="14022" max="14022" width="6.7109375" style="1" customWidth="1"/>
    <col min="14023" max="14023" width="6.42578125" style="1" customWidth="1"/>
    <col min="14024" max="14026" width="8.140625" style="1" customWidth="1"/>
    <col min="14027" max="14033" width="10.42578125" style="1" customWidth="1"/>
    <col min="14034" max="14034" width="7" style="1" customWidth="1"/>
    <col min="14035" max="14035" width="6.85546875" style="1" customWidth="1"/>
    <col min="14036" max="14036" width="6.42578125" style="1" customWidth="1"/>
    <col min="14037" max="14037" width="6.85546875" style="1" customWidth="1"/>
    <col min="14038" max="14038" width="6.7109375" style="1" customWidth="1"/>
    <col min="14039" max="14039" width="6.42578125" style="1" customWidth="1"/>
    <col min="14040" max="14040" width="5.140625" style="1" customWidth="1"/>
    <col min="14041" max="14041" width="5.7109375" style="1" customWidth="1"/>
    <col min="14042" max="14042" width="5.42578125" style="1" customWidth="1"/>
    <col min="14043" max="14043" width="6.28515625" style="1" customWidth="1"/>
    <col min="14044" max="14044" width="5.140625" style="1" customWidth="1"/>
    <col min="14045" max="14047" width="7.42578125" style="1" customWidth="1"/>
    <col min="14048" max="14051" width="5.42578125" style="1" customWidth="1"/>
    <col min="14052" max="14052" width="7" style="1" customWidth="1"/>
    <col min="14053" max="14053" width="6.140625" style="1" customWidth="1"/>
    <col min="14054" max="14055" width="5.85546875" style="1" customWidth="1"/>
    <col min="14056" max="14057" width="6.42578125" style="1" customWidth="1"/>
    <col min="14058" max="14058" width="5.85546875" style="1" customWidth="1"/>
    <col min="14059" max="14059" width="6.85546875" style="1" customWidth="1"/>
    <col min="14060" max="14061" width="8.42578125" style="1" customWidth="1"/>
    <col min="14062" max="14062" width="50.42578125" style="1" customWidth="1"/>
    <col min="14063" max="14072" width="4.42578125" style="1" customWidth="1"/>
    <col min="14073" max="14074" width="4.28515625" style="1" customWidth="1"/>
    <col min="14075" max="14262" width="4.28515625" style="1"/>
    <col min="14263" max="14263" width="5.85546875" style="1" customWidth="1"/>
    <col min="14264" max="14264" width="11.7109375" style="1" customWidth="1"/>
    <col min="14265" max="14271" width="6.42578125" style="1" customWidth="1"/>
    <col min="14272" max="14272" width="7.140625" style="1" customWidth="1"/>
    <col min="14273" max="14273" width="6.42578125" style="1" customWidth="1"/>
    <col min="14274" max="14274" width="5.7109375" style="1" customWidth="1"/>
    <col min="14275" max="14275" width="6.42578125" style="1" customWidth="1"/>
    <col min="14276" max="14276" width="5.85546875" style="1" customWidth="1"/>
    <col min="14277" max="14277" width="7" style="1" customWidth="1"/>
    <col min="14278" max="14278" width="6.7109375" style="1" customWidth="1"/>
    <col min="14279" max="14279" width="6.42578125" style="1" customWidth="1"/>
    <col min="14280" max="14282" width="8.140625" style="1" customWidth="1"/>
    <col min="14283" max="14289" width="10.42578125" style="1" customWidth="1"/>
    <col min="14290" max="14290" width="7" style="1" customWidth="1"/>
    <col min="14291" max="14291" width="6.85546875" style="1" customWidth="1"/>
    <col min="14292" max="14292" width="6.42578125" style="1" customWidth="1"/>
    <col min="14293" max="14293" width="6.85546875" style="1" customWidth="1"/>
    <col min="14294" max="14294" width="6.7109375" style="1" customWidth="1"/>
    <col min="14295" max="14295" width="6.42578125" style="1" customWidth="1"/>
    <col min="14296" max="14296" width="5.140625" style="1" customWidth="1"/>
    <col min="14297" max="14297" width="5.7109375" style="1" customWidth="1"/>
    <col min="14298" max="14298" width="5.42578125" style="1" customWidth="1"/>
    <col min="14299" max="14299" width="6.28515625" style="1" customWidth="1"/>
    <col min="14300" max="14300" width="5.140625" style="1" customWidth="1"/>
    <col min="14301" max="14303" width="7.42578125" style="1" customWidth="1"/>
    <col min="14304" max="14307" width="5.42578125" style="1" customWidth="1"/>
    <col min="14308" max="14308" width="7" style="1" customWidth="1"/>
    <col min="14309" max="14309" width="6.140625" style="1" customWidth="1"/>
    <col min="14310" max="14311" width="5.85546875" style="1" customWidth="1"/>
    <col min="14312" max="14313" width="6.42578125" style="1" customWidth="1"/>
    <col min="14314" max="14314" width="5.85546875" style="1" customWidth="1"/>
    <col min="14315" max="14315" width="6.85546875" style="1" customWidth="1"/>
    <col min="14316" max="14317" width="8.42578125" style="1" customWidth="1"/>
    <col min="14318" max="14318" width="50.42578125" style="1" customWidth="1"/>
    <col min="14319" max="14328" width="4.42578125" style="1" customWidth="1"/>
    <col min="14329" max="14330" width="4.28515625" style="1" customWidth="1"/>
    <col min="14331" max="14518" width="4.28515625" style="1"/>
    <col min="14519" max="14519" width="5.85546875" style="1" customWidth="1"/>
    <col min="14520" max="14520" width="11.7109375" style="1" customWidth="1"/>
    <col min="14521" max="14527" width="6.42578125" style="1" customWidth="1"/>
    <col min="14528" max="14528" width="7.140625" style="1" customWidth="1"/>
    <col min="14529" max="14529" width="6.42578125" style="1" customWidth="1"/>
    <col min="14530" max="14530" width="5.7109375" style="1" customWidth="1"/>
    <col min="14531" max="14531" width="6.42578125" style="1" customWidth="1"/>
    <col min="14532" max="14532" width="5.85546875" style="1" customWidth="1"/>
    <col min="14533" max="14533" width="7" style="1" customWidth="1"/>
    <col min="14534" max="14534" width="6.7109375" style="1" customWidth="1"/>
    <col min="14535" max="14535" width="6.42578125" style="1" customWidth="1"/>
    <col min="14536" max="14538" width="8.140625" style="1" customWidth="1"/>
    <col min="14539" max="14545" width="10.42578125" style="1" customWidth="1"/>
    <col min="14546" max="14546" width="7" style="1" customWidth="1"/>
    <col min="14547" max="14547" width="6.85546875" style="1" customWidth="1"/>
    <col min="14548" max="14548" width="6.42578125" style="1" customWidth="1"/>
    <col min="14549" max="14549" width="6.85546875" style="1" customWidth="1"/>
    <col min="14550" max="14550" width="6.7109375" style="1" customWidth="1"/>
    <col min="14551" max="14551" width="6.42578125" style="1" customWidth="1"/>
    <col min="14552" max="14552" width="5.140625" style="1" customWidth="1"/>
    <col min="14553" max="14553" width="5.7109375" style="1" customWidth="1"/>
    <col min="14554" max="14554" width="5.42578125" style="1" customWidth="1"/>
    <col min="14555" max="14555" width="6.28515625" style="1" customWidth="1"/>
    <col min="14556" max="14556" width="5.140625" style="1" customWidth="1"/>
    <col min="14557" max="14559" width="7.42578125" style="1" customWidth="1"/>
    <col min="14560" max="14563" width="5.42578125" style="1" customWidth="1"/>
    <col min="14564" max="14564" width="7" style="1" customWidth="1"/>
    <col min="14565" max="14565" width="6.140625" style="1" customWidth="1"/>
    <col min="14566" max="14567" width="5.85546875" style="1" customWidth="1"/>
    <col min="14568" max="14569" width="6.42578125" style="1" customWidth="1"/>
    <col min="14570" max="14570" width="5.85546875" style="1" customWidth="1"/>
    <col min="14571" max="14571" width="6.85546875" style="1" customWidth="1"/>
    <col min="14572" max="14573" width="8.42578125" style="1" customWidth="1"/>
    <col min="14574" max="14574" width="50.42578125" style="1" customWidth="1"/>
    <col min="14575" max="14584" width="4.42578125" style="1" customWidth="1"/>
    <col min="14585" max="14586" width="4.28515625" style="1" customWidth="1"/>
    <col min="14587" max="14774" width="4.28515625" style="1"/>
    <col min="14775" max="14775" width="5.85546875" style="1" customWidth="1"/>
    <col min="14776" max="14776" width="11.7109375" style="1" customWidth="1"/>
    <col min="14777" max="14783" width="6.42578125" style="1" customWidth="1"/>
    <col min="14784" max="14784" width="7.140625" style="1" customWidth="1"/>
    <col min="14785" max="14785" width="6.42578125" style="1" customWidth="1"/>
    <col min="14786" max="14786" width="5.7109375" style="1" customWidth="1"/>
    <col min="14787" max="14787" width="6.42578125" style="1" customWidth="1"/>
    <col min="14788" max="14788" width="5.85546875" style="1" customWidth="1"/>
    <col min="14789" max="14789" width="7" style="1" customWidth="1"/>
    <col min="14790" max="14790" width="6.7109375" style="1" customWidth="1"/>
    <col min="14791" max="14791" width="6.42578125" style="1" customWidth="1"/>
    <col min="14792" max="14794" width="8.140625" style="1" customWidth="1"/>
    <col min="14795" max="14801" width="10.42578125" style="1" customWidth="1"/>
    <col min="14802" max="14802" width="7" style="1" customWidth="1"/>
    <col min="14803" max="14803" width="6.85546875" style="1" customWidth="1"/>
    <col min="14804" max="14804" width="6.42578125" style="1" customWidth="1"/>
    <col min="14805" max="14805" width="6.85546875" style="1" customWidth="1"/>
    <col min="14806" max="14806" width="6.7109375" style="1" customWidth="1"/>
    <col min="14807" max="14807" width="6.42578125" style="1" customWidth="1"/>
    <col min="14808" max="14808" width="5.140625" style="1" customWidth="1"/>
    <col min="14809" max="14809" width="5.7109375" style="1" customWidth="1"/>
    <col min="14810" max="14810" width="5.42578125" style="1" customWidth="1"/>
    <col min="14811" max="14811" width="6.28515625" style="1" customWidth="1"/>
    <col min="14812" max="14812" width="5.140625" style="1" customWidth="1"/>
    <col min="14813" max="14815" width="7.42578125" style="1" customWidth="1"/>
    <col min="14816" max="14819" width="5.42578125" style="1" customWidth="1"/>
    <col min="14820" max="14820" width="7" style="1" customWidth="1"/>
    <col min="14821" max="14821" width="6.140625" style="1" customWidth="1"/>
    <col min="14822" max="14823" width="5.85546875" style="1" customWidth="1"/>
    <col min="14824" max="14825" width="6.42578125" style="1" customWidth="1"/>
    <col min="14826" max="14826" width="5.85546875" style="1" customWidth="1"/>
    <col min="14827" max="14827" width="6.85546875" style="1" customWidth="1"/>
    <col min="14828" max="14829" width="8.42578125" style="1" customWidth="1"/>
    <col min="14830" max="14830" width="50.42578125" style="1" customWidth="1"/>
    <col min="14831" max="14840" width="4.42578125" style="1" customWidth="1"/>
    <col min="14841" max="14842" width="4.28515625" style="1" customWidth="1"/>
    <col min="14843" max="15030" width="4.28515625" style="1"/>
    <col min="15031" max="15031" width="5.85546875" style="1" customWidth="1"/>
    <col min="15032" max="15032" width="11.7109375" style="1" customWidth="1"/>
    <col min="15033" max="15039" width="6.42578125" style="1" customWidth="1"/>
    <col min="15040" max="15040" width="7.140625" style="1" customWidth="1"/>
    <col min="15041" max="15041" width="6.42578125" style="1" customWidth="1"/>
    <col min="15042" max="15042" width="5.7109375" style="1" customWidth="1"/>
    <col min="15043" max="15043" width="6.42578125" style="1" customWidth="1"/>
    <col min="15044" max="15044" width="5.85546875" style="1" customWidth="1"/>
    <col min="15045" max="15045" width="7" style="1" customWidth="1"/>
    <col min="15046" max="15046" width="6.7109375" style="1" customWidth="1"/>
    <col min="15047" max="15047" width="6.42578125" style="1" customWidth="1"/>
    <col min="15048" max="15050" width="8.140625" style="1" customWidth="1"/>
    <col min="15051" max="15057" width="10.42578125" style="1" customWidth="1"/>
    <col min="15058" max="15058" width="7" style="1" customWidth="1"/>
    <col min="15059" max="15059" width="6.85546875" style="1" customWidth="1"/>
    <col min="15060" max="15060" width="6.42578125" style="1" customWidth="1"/>
    <col min="15061" max="15061" width="6.85546875" style="1" customWidth="1"/>
    <col min="15062" max="15062" width="6.7109375" style="1" customWidth="1"/>
    <col min="15063" max="15063" width="6.42578125" style="1" customWidth="1"/>
    <col min="15064" max="15064" width="5.140625" style="1" customWidth="1"/>
    <col min="15065" max="15065" width="5.7109375" style="1" customWidth="1"/>
    <col min="15066" max="15066" width="5.42578125" style="1" customWidth="1"/>
    <col min="15067" max="15067" width="6.28515625" style="1" customWidth="1"/>
    <col min="15068" max="15068" width="5.140625" style="1" customWidth="1"/>
    <col min="15069" max="15071" width="7.42578125" style="1" customWidth="1"/>
    <col min="15072" max="15075" width="5.42578125" style="1" customWidth="1"/>
    <col min="15076" max="15076" width="7" style="1" customWidth="1"/>
    <col min="15077" max="15077" width="6.140625" style="1" customWidth="1"/>
    <col min="15078" max="15079" width="5.85546875" style="1" customWidth="1"/>
    <col min="15080" max="15081" width="6.42578125" style="1" customWidth="1"/>
    <col min="15082" max="15082" width="5.85546875" style="1" customWidth="1"/>
    <col min="15083" max="15083" width="6.85546875" style="1" customWidth="1"/>
    <col min="15084" max="15085" width="8.42578125" style="1" customWidth="1"/>
    <col min="15086" max="15086" width="50.42578125" style="1" customWidth="1"/>
    <col min="15087" max="15096" width="4.42578125" style="1" customWidth="1"/>
    <col min="15097" max="15098" width="4.28515625" style="1" customWidth="1"/>
    <col min="15099" max="15286" width="4.28515625" style="1"/>
    <col min="15287" max="15287" width="5.85546875" style="1" customWidth="1"/>
    <col min="15288" max="15288" width="11.7109375" style="1" customWidth="1"/>
    <col min="15289" max="15295" width="6.42578125" style="1" customWidth="1"/>
    <col min="15296" max="15296" width="7.140625" style="1" customWidth="1"/>
    <col min="15297" max="15297" width="6.42578125" style="1" customWidth="1"/>
    <col min="15298" max="15298" width="5.7109375" style="1" customWidth="1"/>
    <col min="15299" max="15299" width="6.42578125" style="1" customWidth="1"/>
    <col min="15300" max="15300" width="5.85546875" style="1" customWidth="1"/>
    <col min="15301" max="15301" width="7" style="1" customWidth="1"/>
    <col min="15302" max="15302" width="6.7109375" style="1" customWidth="1"/>
    <col min="15303" max="15303" width="6.42578125" style="1" customWidth="1"/>
    <col min="15304" max="15306" width="8.140625" style="1" customWidth="1"/>
    <col min="15307" max="15313" width="10.42578125" style="1" customWidth="1"/>
    <col min="15314" max="15314" width="7" style="1" customWidth="1"/>
    <col min="15315" max="15315" width="6.85546875" style="1" customWidth="1"/>
    <col min="15316" max="15316" width="6.42578125" style="1" customWidth="1"/>
    <col min="15317" max="15317" width="6.85546875" style="1" customWidth="1"/>
    <col min="15318" max="15318" width="6.7109375" style="1" customWidth="1"/>
    <col min="15319" max="15319" width="6.42578125" style="1" customWidth="1"/>
    <col min="15320" max="15320" width="5.140625" style="1" customWidth="1"/>
    <col min="15321" max="15321" width="5.7109375" style="1" customWidth="1"/>
    <col min="15322" max="15322" width="5.42578125" style="1" customWidth="1"/>
    <col min="15323" max="15323" width="6.28515625" style="1" customWidth="1"/>
    <col min="15324" max="15324" width="5.140625" style="1" customWidth="1"/>
    <col min="15325" max="15327" width="7.42578125" style="1" customWidth="1"/>
    <col min="15328" max="15331" width="5.42578125" style="1" customWidth="1"/>
    <col min="15332" max="15332" width="7" style="1" customWidth="1"/>
    <col min="15333" max="15333" width="6.140625" style="1" customWidth="1"/>
    <col min="15334" max="15335" width="5.85546875" style="1" customWidth="1"/>
    <col min="15336" max="15337" width="6.42578125" style="1" customWidth="1"/>
    <col min="15338" max="15338" width="5.85546875" style="1" customWidth="1"/>
    <col min="15339" max="15339" width="6.85546875" style="1" customWidth="1"/>
    <col min="15340" max="15341" width="8.42578125" style="1" customWidth="1"/>
    <col min="15342" max="15342" width="50.42578125" style="1" customWidth="1"/>
    <col min="15343" max="15352" width="4.42578125" style="1" customWidth="1"/>
    <col min="15353" max="15354" width="4.28515625" style="1" customWidth="1"/>
    <col min="15355" max="15542" width="4.28515625" style="1"/>
    <col min="15543" max="15543" width="5.85546875" style="1" customWidth="1"/>
    <col min="15544" max="15544" width="11.7109375" style="1" customWidth="1"/>
    <col min="15545" max="15551" width="6.42578125" style="1" customWidth="1"/>
    <col min="15552" max="15552" width="7.140625" style="1" customWidth="1"/>
    <col min="15553" max="15553" width="6.42578125" style="1" customWidth="1"/>
    <col min="15554" max="15554" width="5.7109375" style="1" customWidth="1"/>
    <col min="15555" max="15555" width="6.42578125" style="1" customWidth="1"/>
    <col min="15556" max="15556" width="5.85546875" style="1" customWidth="1"/>
    <col min="15557" max="15557" width="7" style="1" customWidth="1"/>
    <col min="15558" max="15558" width="6.7109375" style="1" customWidth="1"/>
    <col min="15559" max="15559" width="6.42578125" style="1" customWidth="1"/>
    <col min="15560" max="15562" width="8.140625" style="1" customWidth="1"/>
    <col min="15563" max="15569" width="10.42578125" style="1" customWidth="1"/>
    <col min="15570" max="15570" width="7" style="1" customWidth="1"/>
    <col min="15571" max="15571" width="6.85546875" style="1" customWidth="1"/>
    <col min="15572" max="15572" width="6.42578125" style="1" customWidth="1"/>
    <col min="15573" max="15573" width="6.85546875" style="1" customWidth="1"/>
    <col min="15574" max="15574" width="6.7109375" style="1" customWidth="1"/>
    <col min="15575" max="15575" width="6.42578125" style="1" customWidth="1"/>
    <col min="15576" max="15576" width="5.140625" style="1" customWidth="1"/>
    <col min="15577" max="15577" width="5.7109375" style="1" customWidth="1"/>
    <col min="15578" max="15578" width="5.42578125" style="1" customWidth="1"/>
    <col min="15579" max="15579" width="6.28515625" style="1" customWidth="1"/>
    <col min="15580" max="15580" width="5.140625" style="1" customWidth="1"/>
    <col min="15581" max="15583" width="7.42578125" style="1" customWidth="1"/>
    <col min="15584" max="15587" width="5.42578125" style="1" customWidth="1"/>
    <col min="15588" max="15588" width="7" style="1" customWidth="1"/>
    <col min="15589" max="15589" width="6.140625" style="1" customWidth="1"/>
    <col min="15590" max="15591" width="5.85546875" style="1" customWidth="1"/>
    <col min="15592" max="15593" width="6.42578125" style="1" customWidth="1"/>
    <col min="15594" max="15594" width="5.85546875" style="1" customWidth="1"/>
    <col min="15595" max="15595" width="6.85546875" style="1" customWidth="1"/>
    <col min="15596" max="15597" width="8.42578125" style="1" customWidth="1"/>
    <col min="15598" max="15598" width="50.42578125" style="1" customWidth="1"/>
    <col min="15599" max="15608" width="4.42578125" style="1" customWidth="1"/>
    <col min="15609" max="15610" width="4.28515625" style="1" customWidth="1"/>
    <col min="15611" max="15798" width="4.28515625" style="1"/>
    <col min="15799" max="15799" width="5.85546875" style="1" customWidth="1"/>
    <col min="15800" max="15800" width="11.7109375" style="1" customWidth="1"/>
    <col min="15801" max="15807" width="6.42578125" style="1" customWidth="1"/>
    <col min="15808" max="15808" width="7.140625" style="1" customWidth="1"/>
    <col min="15809" max="15809" width="6.42578125" style="1" customWidth="1"/>
    <col min="15810" max="15810" width="5.7109375" style="1" customWidth="1"/>
    <col min="15811" max="15811" width="6.42578125" style="1" customWidth="1"/>
    <col min="15812" max="15812" width="5.85546875" style="1" customWidth="1"/>
    <col min="15813" max="15813" width="7" style="1" customWidth="1"/>
    <col min="15814" max="15814" width="6.7109375" style="1" customWidth="1"/>
    <col min="15815" max="15815" width="6.42578125" style="1" customWidth="1"/>
    <col min="15816" max="15818" width="8.140625" style="1" customWidth="1"/>
    <col min="15819" max="15825" width="10.42578125" style="1" customWidth="1"/>
    <col min="15826" max="15826" width="7" style="1" customWidth="1"/>
    <col min="15827" max="15827" width="6.85546875" style="1" customWidth="1"/>
    <col min="15828" max="15828" width="6.42578125" style="1" customWidth="1"/>
    <col min="15829" max="15829" width="6.85546875" style="1" customWidth="1"/>
    <col min="15830" max="15830" width="6.7109375" style="1" customWidth="1"/>
    <col min="15831" max="15831" width="6.42578125" style="1" customWidth="1"/>
    <col min="15832" max="15832" width="5.140625" style="1" customWidth="1"/>
    <col min="15833" max="15833" width="5.7109375" style="1" customWidth="1"/>
    <col min="15834" max="15834" width="5.42578125" style="1" customWidth="1"/>
    <col min="15835" max="15835" width="6.28515625" style="1" customWidth="1"/>
    <col min="15836" max="15836" width="5.140625" style="1" customWidth="1"/>
    <col min="15837" max="15839" width="7.42578125" style="1" customWidth="1"/>
    <col min="15840" max="15843" width="5.42578125" style="1" customWidth="1"/>
    <col min="15844" max="15844" width="7" style="1" customWidth="1"/>
    <col min="15845" max="15845" width="6.140625" style="1" customWidth="1"/>
    <col min="15846" max="15847" width="5.85546875" style="1" customWidth="1"/>
    <col min="15848" max="15849" width="6.42578125" style="1" customWidth="1"/>
    <col min="15850" max="15850" width="5.85546875" style="1" customWidth="1"/>
    <col min="15851" max="15851" width="6.85546875" style="1" customWidth="1"/>
    <col min="15852" max="15853" width="8.42578125" style="1" customWidth="1"/>
    <col min="15854" max="15854" width="50.42578125" style="1" customWidth="1"/>
    <col min="15855" max="15864" width="4.42578125" style="1" customWidth="1"/>
    <col min="15865" max="15866" width="4.28515625" style="1" customWidth="1"/>
    <col min="15867" max="16054" width="4.28515625" style="1"/>
    <col min="16055" max="16055" width="5.85546875" style="1" customWidth="1"/>
    <col min="16056" max="16056" width="11.7109375" style="1" customWidth="1"/>
    <col min="16057" max="16063" width="6.42578125" style="1" customWidth="1"/>
    <col min="16064" max="16064" width="7.140625" style="1" customWidth="1"/>
    <col min="16065" max="16065" width="6.42578125" style="1" customWidth="1"/>
    <col min="16066" max="16066" width="5.7109375" style="1" customWidth="1"/>
    <col min="16067" max="16067" width="6.42578125" style="1" customWidth="1"/>
    <col min="16068" max="16068" width="5.85546875" style="1" customWidth="1"/>
    <col min="16069" max="16069" width="7" style="1" customWidth="1"/>
    <col min="16070" max="16070" width="6.7109375" style="1" customWidth="1"/>
    <col min="16071" max="16071" width="6.42578125" style="1" customWidth="1"/>
    <col min="16072" max="16074" width="8.140625" style="1" customWidth="1"/>
    <col min="16075" max="16081" width="10.42578125" style="1" customWidth="1"/>
    <col min="16082" max="16082" width="7" style="1" customWidth="1"/>
    <col min="16083" max="16083" width="6.85546875" style="1" customWidth="1"/>
    <col min="16084" max="16084" width="6.42578125" style="1" customWidth="1"/>
    <col min="16085" max="16085" width="6.85546875" style="1" customWidth="1"/>
    <col min="16086" max="16086" width="6.7109375" style="1" customWidth="1"/>
    <col min="16087" max="16087" width="6.42578125" style="1" customWidth="1"/>
    <col min="16088" max="16088" width="5.140625" style="1" customWidth="1"/>
    <col min="16089" max="16089" width="5.7109375" style="1" customWidth="1"/>
    <col min="16090" max="16090" width="5.42578125" style="1" customWidth="1"/>
    <col min="16091" max="16091" width="6.28515625" style="1" customWidth="1"/>
    <col min="16092" max="16092" width="5.140625" style="1" customWidth="1"/>
    <col min="16093" max="16095" width="7.42578125" style="1" customWidth="1"/>
    <col min="16096" max="16099" width="5.42578125" style="1" customWidth="1"/>
    <col min="16100" max="16100" width="7" style="1" customWidth="1"/>
    <col min="16101" max="16101" width="6.140625" style="1" customWidth="1"/>
    <col min="16102" max="16103" width="5.85546875" style="1" customWidth="1"/>
    <col min="16104" max="16105" width="6.42578125" style="1" customWidth="1"/>
    <col min="16106" max="16106" width="5.85546875" style="1" customWidth="1"/>
    <col min="16107" max="16107" width="6.85546875" style="1" customWidth="1"/>
    <col min="16108" max="16109" width="8.42578125" style="1" customWidth="1"/>
    <col min="16110" max="16110" width="50.42578125" style="1" customWidth="1"/>
    <col min="16111" max="16120" width="4.42578125" style="1" customWidth="1"/>
    <col min="16121" max="16122" width="4.28515625" style="1" customWidth="1"/>
    <col min="16123" max="16384" width="4.28515625" style="1"/>
  </cols>
  <sheetData>
    <row r="1" spans="1:37" s="2" customFormat="1" ht="17.25" customHeight="1">
      <c r="A1" s="603" t="s">
        <v>218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141"/>
      <c r="W1" s="141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20.25" customHeight="1">
      <c r="A2" s="569" t="s">
        <v>698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141"/>
      <c r="W2" s="141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s="19" customFormat="1" ht="17.25" customHeight="1">
      <c r="A3" s="63" t="s">
        <v>182</v>
      </c>
      <c r="B3" s="68"/>
      <c r="C3" s="68"/>
      <c r="D3" s="68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34"/>
      <c r="S3" s="47"/>
      <c r="T3" s="30"/>
      <c r="U3" s="86" t="s">
        <v>220</v>
      </c>
      <c r="V3" s="66"/>
      <c r="W3" s="66"/>
      <c r="X3" s="34"/>
      <c r="Y3" s="34"/>
      <c r="Z3" s="34"/>
      <c r="AA3" s="34"/>
      <c r="AB3" s="34"/>
      <c r="AC3" s="34"/>
      <c r="AD3" s="34"/>
      <c r="AE3" s="47"/>
      <c r="AF3" s="47"/>
      <c r="AG3" s="47"/>
      <c r="AH3" s="47"/>
      <c r="AI3" s="47"/>
      <c r="AJ3" s="47"/>
      <c r="AK3" s="86" t="s">
        <v>220</v>
      </c>
    </row>
    <row r="4" spans="1:37" s="19" customFormat="1" ht="24.75" customHeight="1">
      <c r="A4" s="547" t="s">
        <v>16</v>
      </c>
      <c r="B4" s="547"/>
      <c r="C4" s="547"/>
      <c r="D4" s="547"/>
      <c r="E4" s="547" t="s">
        <v>17</v>
      </c>
      <c r="F4" s="577" t="s">
        <v>107</v>
      </c>
      <c r="G4" s="595"/>
      <c r="H4" s="593"/>
      <c r="I4" s="593"/>
      <c r="J4" s="593"/>
      <c r="K4" s="593"/>
      <c r="L4" s="593"/>
      <c r="M4" s="593"/>
      <c r="N4" s="593"/>
      <c r="O4" s="594"/>
      <c r="P4" s="546" t="s">
        <v>120</v>
      </c>
      <c r="Q4" s="546"/>
      <c r="R4" s="546"/>
      <c r="S4" s="546"/>
      <c r="T4" s="577" t="s">
        <v>34</v>
      </c>
      <c r="U4" s="139"/>
      <c r="V4" s="570" t="s">
        <v>16</v>
      </c>
      <c r="W4" s="573" t="s">
        <v>17</v>
      </c>
      <c r="X4" s="576" t="s">
        <v>181</v>
      </c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609"/>
    </row>
    <row r="5" spans="1:37" s="19" customFormat="1" ht="27.75" customHeight="1">
      <c r="A5" s="547"/>
      <c r="B5" s="547"/>
      <c r="C5" s="547"/>
      <c r="D5" s="547"/>
      <c r="E5" s="547"/>
      <c r="F5" s="578"/>
      <c r="G5" s="596"/>
      <c r="H5" s="587" t="s">
        <v>12</v>
      </c>
      <c r="I5" s="588"/>
      <c r="J5" s="547" t="s">
        <v>15</v>
      </c>
      <c r="K5" s="547"/>
      <c r="L5" s="547" t="s">
        <v>14</v>
      </c>
      <c r="M5" s="547"/>
      <c r="N5" s="547" t="s">
        <v>13</v>
      </c>
      <c r="O5" s="576"/>
      <c r="P5" s="577" t="s">
        <v>151</v>
      </c>
      <c r="Q5" s="139"/>
      <c r="R5" s="577" t="s">
        <v>152</v>
      </c>
      <c r="S5" s="139"/>
      <c r="T5" s="578"/>
      <c r="U5" s="600" t="s">
        <v>12</v>
      </c>
      <c r="V5" s="571"/>
      <c r="W5" s="574"/>
      <c r="X5" s="587" t="s">
        <v>33</v>
      </c>
      <c r="Y5" s="161"/>
      <c r="Z5" s="577" t="s">
        <v>32</v>
      </c>
      <c r="AA5" s="161"/>
      <c r="AB5" s="577" t="s">
        <v>31</v>
      </c>
      <c r="AC5" s="161"/>
      <c r="AD5" s="587" t="s">
        <v>30</v>
      </c>
      <c r="AE5" s="161"/>
      <c r="AF5" s="577" t="s">
        <v>29</v>
      </c>
      <c r="AG5" s="161"/>
      <c r="AH5" s="577" t="s">
        <v>11</v>
      </c>
      <c r="AI5" s="180"/>
      <c r="AJ5" s="605" t="s">
        <v>108</v>
      </c>
      <c r="AK5" s="188"/>
    </row>
    <row r="6" spans="1:37" s="19" customFormat="1" ht="18" customHeight="1">
      <c r="A6" s="547"/>
      <c r="B6" s="547"/>
      <c r="C6" s="547"/>
      <c r="D6" s="547"/>
      <c r="E6" s="547"/>
      <c r="F6" s="578"/>
      <c r="G6" s="596"/>
      <c r="H6" s="589"/>
      <c r="I6" s="590"/>
      <c r="J6" s="578" t="s">
        <v>69</v>
      </c>
      <c r="K6" s="148"/>
      <c r="L6" s="146"/>
      <c r="M6" s="149"/>
      <c r="N6" s="147"/>
      <c r="O6" s="148"/>
      <c r="P6" s="578"/>
      <c r="Q6" s="598" t="s">
        <v>12</v>
      </c>
      <c r="R6" s="578"/>
      <c r="S6" s="598" t="s">
        <v>12</v>
      </c>
      <c r="T6" s="578"/>
      <c r="U6" s="601"/>
      <c r="V6" s="571"/>
      <c r="W6" s="574"/>
      <c r="X6" s="589"/>
      <c r="Y6" s="604" t="s">
        <v>12</v>
      </c>
      <c r="Z6" s="578"/>
      <c r="AA6" s="600" t="s">
        <v>12</v>
      </c>
      <c r="AB6" s="578"/>
      <c r="AC6" s="587" t="s">
        <v>12</v>
      </c>
      <c r="AD6" s="589"/>
      <c r="AE6" s="587" t="s">
        <v>12</v>
      </c>
      <c r="AF6" s="578"/>
      <c r="AG6" s="587" t="s">
        <v>12</v>
      </c>
      <c r="AH6" s="578"/>
      <c r="AI6" s="600" t="s">
        <v>12</v>
      </c>
      <c r="AJ6" s="606"/>
      <c r="AK6" s="608" t="s">
        <v>12</v>
      </c>
    </row>
    <row r="7" spans="1:37" s="19" customFormat="1" ht="65.25" customHeight="1">
      <c r="A7" s="547"/>
      <c r="B7" s="547"/>
      <c r="C7" s="547"/>
      <c r="D7" s="547"/>
      <c r="E7" s="547"/>
      <c r="F7" s="579"/>
      <c r="G7" s="597"/>
      <c r="H7" s="591"/>
      <c r="I7" s="592"/>
      <c r="J7" s="599"/>
      <c r="K7" s="150" t="s">
        <v>12</v>
      </c>
      <c r="L7" s="142" t="s">
        <v>69</v>
      </c>
      <c r="M7" s="150" t="s">
        <v>12</v>
      </c>
      <c r="N7" s="142" t="s">
        <v>69</v>
      </c>
      <c r="O7" s="150" t="s">
        <v>12</v>
      </c>
      <c r="P7" s="579"/>
      <c r="Q7" s="598"/>
      <c r="R7" s="579"/>
      <c r="S7" s="598"/>
      <c r="T7" s="579"/>
      <c r="U7" s="602"/>
      <c r="V7" s="572"/>
      <c r="W7" s="575"/>
      <c r="X7" s="591"/>
      <c r="Y7" s="604"/>
      <c r="Z7" s="579"/>
      <c r="AA7" s="602"/>
      <c r="AB7" s="579"/>
      <c r="AC7" s="591"/>
      <c r="AD7" s="591"/>
      <c r="AE7" s="591"/>
      <c r="AF7" s="579"/>
      <c r="AG7" s="591"/>
      <c r="AH7" s="579"/>
      <c r="AI7" s="602"/>
      <c r="AJ7" s="607"/>
      <c r="AK7" s="608"/>
    </row>
    <row r="8" spans="1:37" s="29" customFormat="1" ht="17.25" customHeight="1">
      <c r="A8" s="576" t="s">
        <v>10</v>
      </c>
      <c r="B8" s="585"/>
      <c r="C8" s="585"/>
      <c r="D8" s="585"/>
      <c r="E8" s="69" t="s">
        <v>9</v>
      </c>
      <c r="F8" s="583">
        <v>1</v>
      </c>
      <c r="G8" s="584"/>
      <c r="H8" s="583">
        <v>2</v>
      </c>
      <c r="I8" s="584"/>
      <c r="J8" s="134">
        <v>3</v>
      </c>
      <c r="K8" s="134">
        <v>4</v>
      </c>
      <c r="L8" s="134">
        <v>5</v>
      </c>
      <c r="M8" s="134">
        <v>6</v>
      </c>
      <c r="N8" s="134">
        <v>7</v>
      </c>
      <c r="O8" s="134">
        <v>8</v>
      </c>
      <c r="P8" s="134">
        <v>9</v>
      </c>
      <c r="Q8" s="134">
        <v>10</v>
      </c>
      <c r="R8" s="134">
        <v>11</v>
      </c>
      <c r="S8" s="134">
        <v>12</v>
      </c>
      <c r="T8" s="70">
        <v>13</v>
      </c>
      <c r="U8" s="70">
        <v>14</v>
      </c>
      <c r="V8" s="144" t="s">
        <v>10</v>
      </c>
      <c r="W8" s="145" t="s">
        <v>9</v>
      </c>
      <c r="X8" s="70">
        <v>15</v>
      </c>
      <c r="Y8" s="70">
        <v>16</v>
      </c>
      <c r="Z8" s="70">
        <v>17</v>
      </c>
      <c r="AA8" s="70">
        <v>18</v>
      </c>
      <c r="AB8" s="70">
        <v>19</v>
      </c>
      <c r="AC8" s="70">
        <v>20</v>
      </c>
      <c r="AD8" s="70">
        <v>21</v>
      </c>
      <c r="AE8" s="70">
        <v>22</v>
      </c>
      <c r="AF8" s="70">
        <v>23</v>
      </c>
      <c r="AG8" s="70">
        <v>24</v>
      </c>
      <c r="AH8" s="70">
        <v>25</v>
      </c>
      <c r="AI8" s="70">
        <v>26</v>
      </c>
      <c r="AJ8" s="70">
        <v>27</v>
      </c>
      <c r="AK8" s="70">
        <v>28</v>
      </c>
    </row>
    <row r="9" spans="1:37" s="29" customFormat="1" ht="20.25" customHeight="1">
      <c r="A9" s="586" t="s">
        <v>109</v>
      </c>
      <c r="B9" s="586"/>
      <c r="C9" s="586"/>
      <c r="D9" s="586"/>
      <c r="E9" s="313">
        <v>1</v>
      </c>
      <c r="F9" s="581">
        <f>SUM(F10:G38)</f>
        <v>40165</v>
      </c>
      <c r="G9" s="582"/>
      <c r="H9" s="581">
        <f>SUM(H10:I38)</f>
        <v>15987</v>
      </c>
      <c r="I9" s="582"/>
      <c r="J9" s="314">
        <f t="shared" ref="J9:U9" si="0">SUM(J10:J38)</f>
        <v>4649</v>
      </c>
      <c r="K9" s="314">
        <f t="shared" si="0"/>
        <v>1783</v>
      </c>
      <c r="L9" s="314">
        <f t="shared" si="0"/>
        <v>35142</v>
      </c>
      <c r="M9" s="314">
        <f t="shared" si="0"/>
        <v>14054</v>
      </c>
      <c r="N9" s="314">
        <f t="shared" si="0"/>
        <v>374</v>
      </c>
      <c r="O9" s="314">
        <f t="shared" si="0"/>
        <v>150</v>
      </c>
      <c r="P9" s="314">
        <f t="shared" si="0"/>
        <v>2361</v>
      </c>
      <c r="Q9" s="314">
        <f t="shared" si="0"/>
        <v>823</v>
      </c>
      <c r="R9" s="314">
        <f t="shared" si="0"/>
        <v>253</v>
      </c>
      <c r="S9" s="314">
        <f t="shared" si="0"/>
        <v>82</v>
      </c>
      <c r="T9" s="314">
        <f t="shared" si="0"/>
        <v>742</v>
      </c>
      <c r="U9" s="314">
        <f t="shared" si="0"/>
        <v>358</v>
      </c>
      <c r="V9" s="315" t="s">
        <v>109</v>
      </c>
      <c r="W9" s="313">
        <v>1</v>
      </c>
      <c r="X9" s="314">
        <f t="shared" ref="X9:AK9" si="1">SUM(X10:X38)</f>
        <v>201</v>
      </c>
      <c r="Y9" s="314">
        <f t="shared" si="1"/>
        <v>98</v>
      </c>
      <c r="Z9" s="314">
        <f t="shared" si="1"/>
        <v>55</v>
      </c>
      <c r="AA9" s="314">
        <f t="shared" si="1"/>
        <v>18</v>
      </c>
      <c r="AB9" s="314">
        <f t="shared" si="1"/>
        <v>97</v>
      </c>
      <c r="AC9" s="314">
        <f t="shared" si="1"/>
        <v>44</v>
      </c>
      <c r="AD9" s="314">
        <f t="shared" si="1"/>
        <v>137</v>
      </c>
      <c r="AE9" s="314">
        <f t="shared" si="1"/>
        <v>72</v>
      </c>
      <c r="AF9" s="314">
        <f t="shared" si="1"/>
        <v>54</v>
      </c>
      <c r="AG9" s="314">
        <f t="shared" si="1"/>
        <v>32</v>
      </c>
      <c r="AH9" s="314">
        <f t="shared" si="1"/>
        <v>153</v>
      </c>
      <c r="AI9" s="314">
        <f t="shared" si="1"/>
        <v>79</v>
      </c>
      <c r="AJ9" s="314">
        <f t="shared" si="1"/>
        <v>45</v>
      </c>
      <c r="AK9" s="314">
        <f t="shared" si="1"/>
        <v>15</v>
      </c>
    </row>
    <row r="10" spans="1:37" s="29" customFormat="1" ht="20.25" customHeight="1">
      <c r="A10" s="580" t="s">
        <v>8</v>
      </c>
      <c r="B10" s="580"/>
      <c r="C10" s="580"/>
      <c r="D10" s="580"/>
      <c r="E10" s="70">
        <v>2</v>
      </c>
      <c r="F10" s="567">
        <f t="shared" ref="F10:F38" si="2">+J10+L10+N10</f>
        <v>2</v>
      </c>
      <c r="G10" s="568"/>
      <c r="H10" s="567">
        <f t="shared" ref="H10:H38" si="3">+K10+M10+O10</f>
        <v>0</v>
      </c>
      <c r="I10" s="568"/>
      <c r="J10" s="71">
        <v>0</v>
      </c>
      <c r="K10" s="71">
        <v>0</v>
      </c>
      <c r="L10" s="71">
        <v>2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244">
        <f>+X10+Z10+AB10+AD10+AF10+AH10+AJ10</f>
        <v>2</v>
      </c>
      <c r="U10" s="244">
        <f>+Y10+AA10+AC10+AE10+AG10+AI10+AK10</f>
        <v>1</v>
      </c>
      <c r="V10" s="143" t="s">
        <v>8</v>
      </c>
      <c r="W10" s="70">
        <v>2</v>
      </c>
      <c r="X10" s="204">
        <v>2</v>
      </c>
      <c r="Y10" s="204">
        <v>1</v>
      </c>
      <c r="Z10" s="204">
        <v>0</v>
      </c>
      <c r="AA10" s="204">
        <v>0</v>
      </c>
      <c r="AB10" s="204">
        <v>0</v>
      </c>
      <c r="AC10" s="204">
        <v>0</v>
      </c>
      <c r="AD10" s="204">
        <v>0</v>
      </c>
      <c r="AE10" s="204">
        <v>0</v>
      </c>
      <c r="AF10" s="204">
        <v>0</v>
      </c>
      <c r="AG10" s="204">
        <v>0</v>
      </c>
      <c r="AH10" s="204">
        <v>0</v>
      </c>
      <c r="AI10" s="204">
        <v>0</v>
      </c>
      <c r="AJ10" s="204">
        <v>0</v>
      </c>
      <c r="AK10" s="204">
        <v>0</v>
      </c>
    </row>
    <row r="11" spans="1:37" s="29" customFormat="1" ht="20.25" customHeight="1">
      <c r="A11" s="580">
        <v>14</v>
      </c>
      <c r="B11" s="580"/>
      <c r="C11" s="580"/>
      <c r="D11" s="580"/>
      <c r="E11" s="70">
        <v>3</v>
      </c>
      <c r="F11" s="567">
        <f t="shared" si="2"/>
        <v>1073</v>
      </c>
      <c r="G11" s="568"/>
      <c r="H11" s="567">
        <f t="shared" si="3"/>
        <v>425</v>
      </c>
      <c r="I11" s="568"/>
      <c r="J11" s="71">
        <v>12</v>
      </c>
      <c r="K11" s="71">
        <v>5</v>
      </c>
      <c r="L11" s="71">
        <v>1061</v>
      </c>
      <c r="M11" s="71">
        <v>420</v>
      </c>
      <c r="N11" s="71">
        <v>0</v>
      </c>
      <c r="O11" s="71">
        <v>0</v>
      </c>
      <c r="P11" s="71">
        <v>97</v>
      </c>
      <c r="Q11" s="71">
        <v>60</v>
      </c>
      <c r="R11" s="71">
        <v>23</v>
      </c>
      <c r="S11" s="71">
        <v>7</v>
      </c>
      <c r="T11" s="244">
        <f t="shared" ref="T11:T38" si="4">+X11+Z11+AB11+AD11+AF11+AH11+AJ11</f>
        <v>10</v>
      </c>
      <c r="U11" s="244">
        <f t="shared" ref="U11:U38" si="5">+Y11+AA11+AC11+AE11+AG11+AI11+AK11</f>
        <v>4</v>
      </c>
      <c r="V11" s="143">
        <v>14</v>
      </c>
      <c r="W11" s="70">
        <v>3</v>
      </c>
      <c r="X11" s="204">
        <v>3</v>
      </c>
      <c r="Y11" s="204">
        <v>1</v>
      </c>
      <c r="Z11" s="204">
        <v>1</v>
      </c>
      <c r="AA11" s="204">
        <v>0</v>
      </c>
      <c r="AB11" s="204">
        <v>3</v>
      </c>
      <c r="AC11" s="204">
        <v>1</v>
      </c>
      <c r="AD11" s="204">
        <v>0</v>
      </c>
      <c r="AE11" s="204">
        <v>0</v>
      </c>
      <c r="AF11" s="204">
        <v>0</v>
      </c>
      <c r="AG11" s="204">
        <v>0</v>
      </c>
      <c r="AH11" s="204">
        <v>0</v>
      </c>
      <c r="AI11" s="204">
        <v>0</v>
      </c>
      <c r="AJ11" s="204">
        <v>3</v>
      </c>
      <c r="AK11" s="204">
        <v>2</v>
      </c>
    </row>
    <row r="12" spans="1:37" s="29" customFormat="1" ht="20.25" customHeight="1">
      <c r="A12" s="580">
        <v>15</v>
      </c>
      <c r="B12" s="580"/>
      <c r="C12" s="580"/>
      <c r="D12" s="580"/>
      <c r="E12" s="70">
        <v>4</v>
      </c>
      <c r="F12" s="567">
        <f t="shared" si="2"/>
        <v>6206</v>
      </c>
      <c r="G12" s="568"/>
      <c r="H12" s="567">
        <f t="shared" si="3"/>
        <v>1981</v>
      </c>
      <c r="I12" s="568"/>
      <c r="J12" s="71">
        <v>92</v>
      </c>
      <c r="K12" s="71">
        <v>44</v>
      </c>
      <c r="L12" s="71">
        <v>6114</v>
      </c>
      <c r="M12" s="71">
        <v>1937</v>
      </c>
      <c r="N12" s="71">
        <v>0</v>
      </c>
      <c r="O12" s="71">
        <v>0</v>
      </c>
      <c r="P12" s="71">
        <v>757</v>
      </c>
      <c r="Q12" s="71">
        <v>242</v>
      </c>
      <c r="R12" s="71">
        <v>88</v>
      </c>
      <c r="S12" s="71">
        <v>32</v>
      </c>
      <c r="T12" s="244">
        <f t="shared" si="4"/>
        <v>73</v>
      </c>
      <c r="U12" s="244">
        <f t="shared" si="5"/>
        <v>29</v>
      </c>
      <c r="V12" s="143">
        <v>15</v>
      </c>
      <c r="W12" s="70">
        <v>4</v>
      </c>
      <c r="X12" s="204">
        <v>25</v>
      </c>
      <c r="Y12" s="204">
        <v>13</v>
      </c>
      <c r="Z12" s="204">
        <v>6</v>
      </c>
      <c r="AA12" s="204">
        <v>2</v>
      </c>
      <c r="AB12" s="204">
        <v>16</v>
      </c>
      <c r="AC12" s="204">
        <v>3</v>
      </c>
      <c r="AD12" s="204">
        <v>13</v>
      </c>
      <c r="AE12" s="204">
        <v>5</v>
      </c>
      <c r="AF12" s="204">
        <v>1</v>
      </c>
      <c r="AG12" s="204">
        <v>0</v>
      </c>
      <c r="AH12" s="204">
        <v>9</v>
      </c>
      <c r="AI12" s="204">
        <v>4</v>
      </c>
      <c r="AJ12" s="204">
        <v>3</v>
      </c>
      <c r="AK12" s="204">
        <v>2</v>
      </c>
    </row>
    <row r="13" spans="1:37" s="29" customFormat="1" ht="20.25" customHeight="1">
      <c r="A13" s="580">
        <v>16</v>
      </c>
      <c r="B13" s="580"/>
      <c r="C13" s="580"/>
      <c r="D13" s="580"/>
      <c r="E13" s="70">
        <v>5</v>
      </c>
      <c r="F13" s="567">
        <f t="shared" si="2"/>
        <v>6964</v>
      </c>
      <c r="G13" s="568"/>
      <c r="H13" s="567">
        <f t="shared" si="3"/>
        <v>2401</v>
      </c>
      <c r="I13" s="568"/>
      <c r="J13" s="71">
        <v>92</v>
      </c>
      <c r="K13" s="71">
        <v>56</v>
      </c>
      <c r="L13" s="71">
        <v>6864</v>
      </c>
      <c r="M13" s="71">
        <v>2345</v>
      </c>
      <c r="N13" s="71">
        <v>8</v>
      </c>
      <c r="O13" s="71">
        <v>0</v>
      </c>
      <c r="P13" s="71">
        <v>883</v>
      </c>
      <c r="Q13" s="71">
        <v>305</v>
      </c>
      <c r="R13" s="71">
        <v>73</v>
      </c>
      <c r="S13" s="71">
        <v>22</v>
      </c>
      <c r="T13" s="244">
        <f t="shared" si="4"/>
        <v>75</v>
      </c>
      <c r="U13" s="244">
        <f t="shared" si="5"/>
        <v>31</v>
      </c>
      <c r="V13" s="143">
        <v>16</v>
      </c>
      <c r="W13" s="70">
        <v>5</v>
      </c>
      <c r="X13" s="204">
        <v>27</v>
      </c>
      <c r="Y13" s="204">
        <v>17</v>
      </c>
      <c r="Z13" s="204">
        <v>9</v>
      </c>
      <c r="AA13" s="204">
        <v>2</v>
      </c>
      <c r="AB13" s="204">
        <v>11</v>
      </c>
      <c r="AC13" s="204">
        <v>7</v>
      </c>
      <c r="AD13" s="204">
        <v>14</v>
      </c>
      <c r="AE13" s="204">
        <v>3</v>
      </c>
      <c r="AF13" s="204">
        <v>4</v>
      </c>
      <c r="AG13" s="204">
        <v>1</v>
      </c>
      <c r="AH13" s="204">
        <v>7</v>
      </c>
      <c r="AI13" s="204">
        <v>0</v>
      </c>
      <c r="AJ13" s="204">
        <v>3</v>
      </c>
      <c r="AK13" s="204">
        <v>1</v>
      </c>
    </row>
    <row r="14" spans="1:37" s="29" customFormat="1" ht="20.25" customHeight="1">
      <c r="A14" s="580">
        <v>17</v>
      </c>
      <c r="B14" s="580"/>
      <c r="C14" s="580"/>
      <c r="D14" s="580"/>
      <c r="E14" s="70">
        <v>6</v>
      </c>
      <c r="F14" s="567">
        <f t="shared" si="2"/>
        <v>5993</v>
      </c>
      <c r="G14" s="568"/>
      <c r="H14" s="567">
        <f t="shared" si="3"/>
        <v>2015</v>
      </c>
      <c r="I14" s="568"/>
      <c r="J14" s="71">
        <v>159</v>
      </c>
      <c r="K14" s="71">
        <v>69</v>
      </c>
      <c r="L14" s="71">
        <v>5832</v>
      </c>
      <c r="M14" s="71">
        <v>1946</v>
      </c>
      <c r="N14" s="71">
        <v>2</v>
      </c>
      <c r="O14" s="71">
        <v>0</v>
      </c>
      <c r="P14" s="71">
        <v>624</v>
      </c>
      <c r="Q14" s="71">
        <v>216</v>
      </c>
      <c r="R14" s="71">
        <v>69</v>
      </c>
      <c r="S14" s="71">
        <v>21</v>
      </c>
      <c r="T14" s="244">
        <f t="shared" si="4"/>
        <v>81</v>
      </c>
      <c r="U14" s="244">
        <f t="shared" si="5"/>
        <v>38</v>
      </c>
      <c r="V14" s="143">
        <v>17</v>
      </c>
      <c r="W14" s="70">
        <v>6</v>
      </c>
      <c r="X14" s="204">
        <v>22</v>
      </c>
      <c r="Y14" s="204">
        <v>11</v>
      </c>
      <c r="Z14" s="204">
        <v>9</v>
      </c>
      <c r="AA14" s="204">
        <v>3</v>
      </c>
      <c r="AB14" s="204">
        <v>7</v>
      </c>
      <c r="AC14" s="204">
        <v>1</v>
      </c>
      <c r="AD14" s="204">
        <v>16</v>
      </c>
      <c r="AE14" s="204">
        <v>10</v>
      </c>
      <c r="AF14" s="204">
        <v>5</v>
      </c>
      <c r="AG14" s="204">
        <v>3</v>
      </c>
      <c r="AH14" s="204">
        <v>15</v>
      </c>
      <c r="AI14" s="204">
        <v>8</v>
      </c>
      <c r="AJ14" s="204">
        <v>7</v>
      </c>
      <c r="AK14" s="204">
        <v>2</v>
      </c>
    </row>
    <row r="15" spans="1:37" s="29" customFormat="1" ht="20.25" customHeight="1">
      <c r="A15" s="580">
        <v>18</v>
      </c>
      <c r="B15" s="580"/>
      <c r="C15" s="580"/>
      <c r="D15" s="580"/>
      <c r="E15" s="70">
        <v>7</v>
      </c>
      <c r="F15" s="567">
        <f t="shared" si="2"/>
        <v>4455</v>
      </c>
      <c r="G15" s="568"/>
      <c r="H15" s="567">
        <f t="shared" si="3"/>
        <v>1587</v>
      </c>
      <c r="I15" s="568"/>
      <c r="J15" s="71">
        <v>906</v>
      </c>
      <c r="K15" s="71">
        <v>260</v>
      </c>
      <c r="L15" s="71">
        <v>3527</v>
      </c>
      <c r="M15" s="71">
        <v>1324</v>
      </c>
      <c r="N15" s="71">
        <v>22</v>
      </c>
      <c r="O15" s="71">
        <v>3</v>
      </c>
      <c r="P15" s="71" t="s">
        <v>0</v>
      </c>
      <c r="Q15" s="71" t="s">
        <v>0</v>
      </c>
      <c r="R15" s="71" t="s">
        <v>0</v>
      </c>
      <c r="S15" s="71" t="s">
        <v>0</v>
      </c>
      <c r="T15" s="244">
        <f t="shared" si="4"/>
        <v>50</v>
      </c>
      <c r="U15" s="244">
        <f t="shared" si="5"/>
        <v>20</v>
      </c>
      <c r="V15" s="143">
        <v>18</v>
      </c>
      <c r="W15" s="70">
        <v>7</v>
      </c>
      <c r="X15" s="204">
        <v>13</v>
      </c>
      <c r="Y15" s="204">
        <v>7</v>
      </c>
      <c r="Z15" s="204">
        <v>6</v>
      </c>
      <c r="AA15" s="204">
        <v>2</v>
      </c>
      <c r="AB15" s="204">
        <v>7</v>
      </c>
      <c r="AC15" s="204">
        <v>2</v>
      </c>
      <c r="AD15" s="204">
        <v>5</v>
      </c>
      <c r="AE15" s="204">
        <v>3</v>
      </c>
      <c r="AF15" s="204">
        <v>5</v>
      </c>
      <c r="AG15" s="204">
        <v>1</v>
      </c>
      <c r="AH15" s="204">
        <v>11</v>
      </c>
      <c r="AI15" s="204">
        <v>5</v>
      </c>
      <c r="AJ15" s="204">
        <v>3</v>
      </c>
      <c r="AK15" s="204">
        <v>0</v>
      </c>
    </row>
    <row r="16" spans="1:37" s="29" customFormat="1" ht="20.25" customHeight="1">
      <c r="A16" s="580">
        <v>19</v>
      </c>
      <c r="B16" s="580"/>
      <c r="C16" s="580"/>
      <c r="D16" s="580"/>
      <c r="E16" s="70">
        <v>8</v>
      </c>
      <c r="F16" s="567">
        <f t="shared" si="2"/>
        <v>1957</v>
      </c>
      <c r="G16" s="568"/>
      <c r="H16" s="567">
        <f t="shared" si="3"/>
        <v>749</v>
      </c>
      <c r="I16" s="568"/>
      <c r="J16" s="71">
        <v>738</v>
      </c>
      <c r="K16" s="71">
        <v>251</v>
      </c>
      <c r="L16" s="71">
        <v>1207</v>
      </c>
      <c r="M16" s="71">
        <v>492</v>
      </c>
      <c r="N16" s="71">
        <v>12</v>
      </c>
      <c r="O16" s="71">
        <v>6</v>
      </c>
      <c r="P16" s="71" t="s">
        <v>0</v>
      </c>
      <c r="Q16" s="71" t="s">
        <v>0</v>
      </c>
      <c r="R16" s="71" t="s">
        <v>0</v>
      </c>
      <c r="S16" s="71" t="s">
        <v>0</v>
      </c>
      <c r="T16" s="244">
        <f t="shared" si="4"/>
        <v>58</v>
      </c>
      <c r="U16" s="244">
        <f t="shared" si="5"/>
        <v>34</v>
      </c>
      <c r="V16" s="143">
        <v>19</v>
      </c>
      <c r="W16" s="70">
        <v>8</v>
      </c>
      <c r="X16" s="204">
        <v>7</v>
      </c>
      <c r="Y16" s="204">
        <v>4</v>
      </c>
      <c r="Z16" s="204">
        <v>9</v>
      </c>
      <c r="AA16" s="204">
        <v>4</v>
      </c>
      <c r="AB16" s="204">
        <v>12</v>
      </c>
      <c r="AC16" s="204">
        <v>8</v>
      </c>
      <c r="AD16" s="204">
        <v>7</v>
      </c>
      <c r="AE16" s="204">
        <v>4</v>
      </c>
      <c r="AF16" s="204">
        <v>8</v>
      </c>
      <c r="AG16" s="204">
        <v>5</v>
      </c>
      <c r="AH16" s="204">
        <v>9</v>
      </c>
      <c r="AI16" s="204">
        <v>6</v>
      </c>
      <c r="AJ16" s="204">
        <v>6</v>
      </c>
      <c r="AK16" s="204">
        <v>3</v>
      </c>
    </row>
    <row r="17" spans="1:37" s="29" customFormat="1" ht="20.25" customHeight="1">
      <c r="A17" s="580">
        <v>20</v>
      </c>
      <c r="B17" s="580"/>
      <c r="C17" s="580"/>
      <c r="D17" s="580"/>
      <c r="E17" s="70">
        <v>9</v>
      </c>
      <c r="F17" s="567">
        <f t="shared" si="2"/>
        <v>1176</v>
      </c>
      <c r="G17" s="568"/>
      <c r="H17" s="567">
        <f t="shared" si="3"/>
        <v>451</v>
      </c>
      <c r="I17" s="568"/>
      <c r="J17" s="71">
        <v>544</v>
      </c>
      <c r="K17" s="71">
        <v>179</v>
      </c>
      <c r="L17" s="71">
        <v>624</v>
      </c>
      <c r="M17" s="71">
        <v>270</v>
      </c>
      <c r="N17" s="71">
        <v>8</v>
      </c>
      <c r="O17" s="71">
        <v>2</v>
      </c>
      <c r="P17" s="71" t="s">
        <v>0</v>
      </c>
      <c r="Q17" s="71" t="s">
        <v>0</v>
      </c>
      <c r="R17" s="71" t="s">
        <v>0</v>
      </c>
      <c r="S17" s="71" t="s">
        <v>0</v>
      </c>
      <c r="T17" s="244">
        <f t="shared" si="4"/>
        <v>29</v>
      </c>
      <c r="U17" s="244">
        <f t="shared" si="5"/>
        <v>14</v>
      </c>
      <c r="V17" s="143">
        <v>20</v>
      </c>
      <c r="W17" s="70">
        <v>9</v>
      </c>
      <c r="X17" s="204">
        <v>6</v>
      </c>
      <c r="Y17" s="204">
        <v>4</v>
      </c>
      <c r="Z17" s="204">
        <v>2</v>
      </c>
      <c r="AA17" s="204">
        <v>1</v>
      </c>
      <c r="AB17" s="204">
        <v>9</v>
      </c>
      <c r="AC17" s="204">
        <v>5</v>
      </c>
      <c r="AD17" s="204">
        <v>6</v>
      </c>
      <c r="AE17" s="204">
        <v>2</v>
      </c>
      <c r="AF17" s="204">
        <v>1</v>
      </c>
      <c r="AG17" s="204">
        <v>1</v>
      </c>
      <c r="AH17" s="204">
        <v>2</v>
      </c>
      <c r="AI17" s="204">
        <v>1</v>
      </c>
      <c r="AJ17" s="204">
        <v>3</v>
      </c>
      <c r="AK17" s="204">
        <v>0</v>
      </c>
    </row>
    <row r="18" spans="1:37" s="29" customFormat="1" ht="20.25" customHeight="1">
      <c r="A18" s="580">
        <v>21</v>
      </c>
      <c r="B18" s="580"/>
      <c r="C18" s="580"/>
      <c r="D18" s="580"/>
      <c r="E18" s="70">
        <v>10</v>
      </c>
      <c r="F18" s="567">
        <f t="shared" si="2"/>
        <v>839</v>
      </c>
      <c r="G18" s="568"/>
      <c r="H18" s="567">
        <f t="shared" si="3"/>
        <v>345</v>
      </c>
      <c r="I18" s="568"/>
      <c r="J18" s="71">
        <v>257</v>
      </c>
      <c r="K18" s="71">
        <v>91</v>
      </c>
      <c r="L18" s="71">
        <v>570</v>
      </c>
      <c r="M18" s="71">
        <v>249</v>
      </c>
      <c r="N18" s="71">
        <v>12</v>
      </c>
      <c r="O18" s="71">
        <v>5</v>
      </c>
      <c r="P18" s="71" t="s">
        <v>0</v>
      </c>
      <c r="Q18" s="71" t="s">
        <v>0</v>
      </c>
      <c r="R18" s="71" t="s">
        <v>0</v>
      </c>
      <c r="S18" s="71" t="s">
        <v>0</v>
      </c>
      <c r="T18" s="244">
        <f t="shared" si="4"/>
        <v>19</v>
      </c>
      <c r="U18" s="244">
        <f t="shared" si="5"/>
        <v>9</v>
      </c>
      <c r="V18" s="143">
        <v>21</v>
      </c>
      <c r="W18" s="70">
        <v>10</v>
      </c>
      <c r="X18" s="204">
        <v>1</v>
      </c>
      <c r="Y18" s="204">
        <v>0</v>
      </c>
      <c r="Z18" s="204">
        <v>2</v>
      </c>
      <c r="AA18" s="204">
        <v>0</v>
      </c>
      <c r="AB18" s="204">
        <v>4</v>
      </c>
      <c r="AC18" s="204">
        <v>3</v>
      </c>
      <c r="AD18" s="204">
        <v>8</v>
      </c>
      <c r="AE18" s="204">
        <v>3</v>
      </c>
      <c r="AF18" s="204">
        <v>2</v>
      </c>
      <c r="AG18" s="204">
        <v>2</v>
      </c>
      <c r="AH18" s="204">
        <v>1</v>
      </c>
      <c r="AI18" s="204">
        <v>0</v>
      </c>
      <c r="AJ18" s="204">
        <v>1</v>
      </c>
      <c r="AK18" s="204">
        <v>1</v>
      </c>
    </row>
    <row r="19" spans="1:37" s="29" customFormat="1" ht="20.25" customHeight="1">
      <c r="A19" s="580">
        <v>22</v>
      </c>
      <c r="B19" s="580"/>
      <c r="C19" s="580"/>
      <c r="D19" s="580"/>
      <c r="E19" s="70">
        <v>11</v>
      </c>
      <c r="F19" s="567">
        <f t="shared" si="2"/>
        <v>700</v>
      </c>
      <c r="G19" s="568"/>
      <c r="H19" s="567">
        <f t="shared" si="3"/>
        <v>285</v>
      </c>
      <c r="I19" s="568"/>
      <c r="J19" s="71">
        <v>178</v>
      </c>
      <c r="K19" s="71">
        <v>69</v>
      </c>
      <c r="L19" s="71">
        <v>514</v>
      </c>
      <c r="M19" s="71">
        <v>214</v>
      </c>
      <c r="N19" s="71">
        <v>8</v>
      </c>
      <c r="O19" s="71">
        <v>2</v>
      </c>
      <c r="P19" s="71" t="s">
        <v>0</v>
      </c>
      <c r="Q19" s="71" t="s">
        <v>0</v>
      </c>
      <c r="R19" s="71" t="s">
        <v>0</v>
      </c>
      <c r="S19" s="71" t="s">
        <v>0</v>
      </c>
      <c r="T19" s="244">
        <f t="shared" si="4"/>
        <v>21</v>
      </c>
      <c r="U19" s="244">
        <f t="shared" si="5"/>
        <v>12</v>
      </c>
      <c r="V19" s="143">
        <v>22</v>
      </c>
      <c r="W19" s="70">
        <v>11</v>
      </c>
      <c r="X19" s="204">
        <v>5</v>
      </c>
      <c r="Y19" s="204">
        <v>2</v>
      </c>
      <c r="Z19" s="204">
        <v>1</v>
      </c>
      <c r="AA19" s="204">
        <v>0</v>
      </c>
      <c r="AB19" s="204">
        <v>2</v>
      </c>
      <c r="AC19" s="204">
        <v>2</v>
      </c>
      <c r="AD19" s="204">
        <v>3</v>
      </c>
      <c r="AE19" s="204">
        <v>2</v>
      </c>
      <c r="AF19" s="204">
        <v>5</v>
      </c>
      <c r="AG19" s="204">
        <v>4</v>
      </c>
      <c r="AH19" s="204">
        <v>4</v>
      </c>
      <c r="AI19" s="204">
        <v>2</v>
      </c>
      <c r="AJ19" s="204">
        <v>1</v>
      </c>
      <c r="AK19" s="204">
        <v>0</v>
      </c>
    </row>
    <row r="20" spans="1:37" s="29" customFormat="1" ht="20.25" customHeight="1">
      <c r="A20" s="580">
        <v>23</v>
      </c>
      <c r="B20" s="580"/>
      <c r="C20" s="580"/>
      <c r="D20" s="580"/>
      <c r="E20" s="70">
        <v>12</v>
      </c>
      <c r="F20" s="567">
        <f t="shared" si="2"/>
        <v>570</v>
      </c>
      <c r="G20" s="568"/>
      <c r="H20" s="567">
        <f t="shared" si="3"/>
        <v>256</v>
      </c>
      <c r="I20" s="568"/>
      <c r="J20" s="71">
        <v>107</v>
      </c>
      <c r="K20" s="71">
        <v>46</v>
      </c>
      <c r="L20" s="71">
        <v>450</v>
      </c>
      <c r="M20" s="71">
        <v>209</v>
      </c>
      <c r="N20" s="71">
        <v>13</v>
      </c>
      <c r="O20" s="71">
        <v>1</v>
      </c>
      <c r="P20" s="71" t="s">
        <v>0</v>
      </c>
      <c r="Q20" s="71" t="s">
        <v>0</v>
      </c>
      <c r="R20" s="71" t="s">
        <v>0</v>
      </c>
      <c r="S20" s="71" t="s">
        <v>0</v>
      </c>
      <c r="T20" s="244">
        <f t="shared" si="4"/>
        <v>17</v>
      </c>
      <c r="U20" s="244">
        <f t="shared" si="5"/>
        <v>6</v>
      </c>
      <c r="V20" s="143">
        <v>23</v>
      </c>
      <c r="W20" s="70">
        <v>12</v>
      </c>
      <c r="X20" s="204">
        <v>5</v>
      </c>
      <c r="Y20" s="204">
        <v>1</v>
      </c>
      <c r="Z20" s="204">
        <v>1</v>
      </c>
      <c r="AA20" s="204">
        <v>0</v>
      </c>
      <c r="AB20" s="204">
        <v>1</v>
      </c>
      <c r="AC20" s="204">
        <v>1</v>
      </c>
      <c r="AD20" s="204">
        <v>4</v>
      </c>
      <c r="AE20" s="204">
        <v>3</v>
      </c>
      <c r="AF20" s="204">
        <v>1</v>
      </c>
      <c r="AG20" s="204">
        <v>1</v>
      </c>
      <c r="AH20" s="204">
        <v>5</v>
      </c>
      <c r="AI20" s="204">
        <v>0</v>
      </c>
      <c r="AJ20" s="204">
        <v>0</v>
      </c>
      <c r="AK20" s="204">
        <v>0</v>
      </c>
    </row>
    <row r="21" spans="1:37" s="29" customFormat="1" ht="20.25" customHeight="1">
      <c r="A21" s="580">
        <v>24</v>
      </c>
      <c r="B21" s="580"/>
      <c r="C21" s="580"/>
      <c r="D21" s="580"/>
      <c r="E21" s="70">
        <v>13</v>
      </c>
      <c r="F21" s="567">
        <f t="shared" si="2"/>
        <v>526</v>
      </c>
      <c r="G21" s="568"/>
      <c r="H21" s="567">
        <f t="shared" si="3"/>
        <v>235</v>
      </c>
      <c r="I21" s="568"/>
      <c r="J21" s="71">
        <v>86</v>
      </c>
      <c r="K21" s="71">
        <v>26</v>
      </c>
      <c r="L21" s="71">
        <v>429</v>
      </c>
      <c r="M21" s="71">
        <v>206</v>
      </c>
      <c r="N21" s="71">
        <v>11</v>
      </c>
      <c r="O21" s="71">
        <v>3</v>
      </c>
      <c r="P21" s="71" t="s">
        <v>0</v>
      </c>
      <c r="Q21" s="71" t="s">
        <v>0</v>
      </c>
      <c r="R21" s="71" t="s">
        <v>0</v>
      </c>
      <c r="S21" s="71" t="s">
        <v>0</v>
      </c>
      <c r="T21" s="244">
        <f t="shared" si="4"/>
        <v>17</v>
      </c>
      <c r="U21" s="244">
        <f t="shared" si="5"/>
        <v>5</v>
      </c>
      <c r="V21" s="143">
        <v>24</v>
      </c>
      <c r="W21" s="70">
        <v>13</v>
      </c>
      <c r="X21" s="204">
        <v>2</v>
      </c>
      <c r="Y21" s="204">
        <v>0</v>
      </c>
      <c r="Z21" s="204">
        <v>3</v>
      </c>
      <c r="AA21" s="204">
        <v>0</v>
      </c>
      <c r="AB21" s="204">
        <v>1</v>
      </c>
      <c r="AC21" s="204">
        <v>0</v>
      </c>
      <c r="AD21" s="204">
        <v>4</v>
      </c>
      <c r="AE21" s="204">
        <v>1</v>
      </c>
      <c r="AF21" s="204">
        <v>0</v>
      </c>
      <c r="AG21" s="204">
        <v>0</v>
      </c>
      <c r="AH21" s="204">
        <v>6</v>
      </c>
      <c r="AI21" s="204">
        <v>3</v>
      </c>
      <c r="AJ21" s="204">
        <v>1</v>
      </c>
      <c r="AK21" s="204">
        <v>1</v>
      </c>
    </row>
    <row r="22" spans="1:37" s="29" customFormat="1" ht="20.25" customHeight="1">
      <c r="A22" s="580">
        <v>25</v>
      </c>
      <c r="B22" s="580"/>
      <c r="C22" s="580"/>
      <c r="D22" s="580"/>
      <c r="E22" s="70">
        <v>14</v>
      </c>
      <c r="F22" s="567">
        <f t="shared" si="2"/>
        <v>551</v>
      </c>
      <c r="G22" s="568"/>
      <c r="H22" s="567">
        <f t="shared" si="3"/>
        <v>264</v>
      </c>
      <c r="I22" s="568"/>
      <c r="J22" s="71">
        <v>102</v>
      </c>
      <c r="K22" s="71">
        <v>47</v>
      </c>
      <c r="L22" s="71">
        <v>440</v>
      </c>
      <c r="M22" s="71">
        <v>215</v>
      </c>
      <c r="N22" s="71">
        <v>9</v>
      </c>
      <c r="O22" s="71">
        <v>2</v>
      </c>
      <c r="P22" s="71" t="s">
        <v>0</v>
      </c>
      <c r="Q22" s="71" t="s">
        <v>0</v>
      </c>
      <c r="R22" s="71" t="s">
        <v>0</v>
      </c>
      <c r="S22" s="71" t="s">
        <v>0</v>
      </c>
      <c r="T22" s="244">
        <f t="shared" si="4"/>
        <v>15</v>
      </c>
      <c r="U22" s="244">
        <f t="shared" si="5"/>
        <v>4</v>
      </c>
      <c r="V22" s="143">
        <v>25</v>
      </c>
      <c r="W22" s="70">
        <v>14</v>
      </c>
      <c r="X22" s="204">
        <v>2</v>
      </c>
      <c r="Y22" s="204">
        <v>1</v>
      </c>
      <c r="Z22" s="204">
        <v>0</v>
      </c>
      <c r="AA22" s="204">
        <v>0</v>
      </c>
      <c r="AB22" s="204">
        <v>1</v>
      </c>
      <c r="AC22" s="204">
        <v>1</v>
      </c>
      <c r="AD22" s="204">
        <v>3</v>
      </c>
      <c r="AE22" s="204">
        <v>0</v>
      </c>
      <c r="AF22" s="204">
        <v>4</v>
      </c>
      <c r="AG22" s="204">
        <v>1</v>
      </c>
      <c r="AH22" s="204">
        <v>3</v>
      </c>
      <c r="AI22" s="204">
        <v>0</v>
      </c>
      <c r="AJ22" s="204">
        <v>2</v>
      </c>
      <c r="AK22" s="204">
        <v>1</v>
      </c>
    </row>
    <row r="23" spans="1:37" s="29" customFormat="1" ht="20.25" customHeight="1">
      <c r="A23" s="580">
        <v>26</v>
      </c>
      <c r="B23" s="580"/>
      <c r="C23" s="580"/>
      <c r="D23" s="580"/>
      <c r="E23" s="70">
        <v>15</v>
      </c>
      <c r="F23" s="567">
        <f t="shared" si="2"/>
        <v>517</v>
      </c>
      <c r="G23" s="568"/>
      <c r="H23" s="567">
        <f t="shared" si="3"/>
        <v>253</v>
      </c>
      <c r="I23" s="568"/>
      <c r="J23" s="71">
        <v>84</v>
      </c>
      <c r="K23" s="71">
        <v>35</v>
      </c>
      <c r="L23" s="71">
        <v>422</v>
      </c>
      <c r="M23" s="71">
        <v>212</v>
      </c>
      <c r="N23" s="71">
        <v>11</v>
      </c>
      <c r="O23" s="71">
        <v>6</v>
      </c>
      <c r="P23" s="71" t="s">
        <v>0</v>
      </c>
      <c r="Q23" s="71" t="s">
        <v>0</v>
      </c>
      <c r="R23" s="71" t="s">
        <v>0</v>
      </c>
      <c r="S23" s="71" t="s">
        <v>0</v>
      </c>
      <c r="T23" s="244">
        <f t="shared" si="4"/>
        <v>18</v>
      </c>
      <c r="U23" s="244">
        <f t="shared" si="5"/>
        <v>8</v>
      </c>
      <c r="V23" s="143">
        <v>26</v>
      </c>
      <c r="W23" s="70">
        <v>15</v>
      </c>
      <c r="X23" s="204">
        <v>4</v>
      </c>
      <c r="Y23" s="204">
        <v>1</v>
      </c>
      <c r="Z23" s="204">
        <v>0</v>
      </c>
      <c r="AA23" s="204">
        <v>0</v>
      </c>
      <c r="AB23" s="204">
        <v>3</v>
      </c>
      <c r="AC23" s="204">
        <v>2</v>
      </c>
      <c r="AD23" s="204">
        <v>3</v>
      </c>
      <c r="AE23" s="204">
        <v>2</v>
      </c>
      <c r="AF23" s="204">
        <v>2</v>
      </c>
      <c r="AG23" s="204">
        <v>2</v>
      </c>
      <c r="AH23" s="204">
        <v>5</v>
      </c>
      <c r="AI23" s="204">
        <v>1</v>
      </c>
      <c r="AJ23" s="204">
        <v>1</v>
      </c>
      <c r="AK23" s="204">
        <v>0</v>
      </c>
    </row>
    <row r="24" spans="1:37" s="29" customFormat="1" ht="20.25" customHeight="1">
      <c r="A24" s="580">
        <v>27</v>
      </c>
      <c r="B24" s="580"/>
      <c r="C24" s="580"/>
      <c r="D24" s="580"/>
      <c r="E24" s="70">
        <v>16</v>
      </c>
      <c r="F24" s="567">
        <f t="shared" si="2"/>
        <v>532</v>
      </c>
      <c r="G24" s="568"/>
      <c r="H24" s="567">
        <f t="shared" si="3"/>
        <v>273</v>
      </c>
      <c r="I24" s="568"/>
      <c r="J24" s="71">
        <v>80</v>
      </c>
      <c r="K24" s="71">
        <v>39</v>
      </c>
      <c r="L24" s="71">
        <v>441</v>
      </c>
      <c r="M24" s="71">
        <v>227</v>
      </c>
      <c r="N24" s="71">
        <v>11</v>
      </c>
      <c r="O24" s="71">
        <v>7</v>
      </c>
      <c r="P24" s="71" t="s">
        <v>0</v>
      </c>
      <c r="Q24" s="71" t="s">
        <v>0</v>
      </c>
      <c r="R24" s="71" t="s">
        <v>0</v>
      </c>
      <c r="S24" s="71" t="s">
        <v>0</v>
      </c>
      <c r="T24" s="244">
        <f t="shared" si="4"/>
        <v>7</v>
      </c>
      <c r="U24" s="244">
        <f t="shared" si="5"/>
        <v>4</v>
      </c>
      <c r="V24" s="143">
        <v>27</v>
      </c>
      <c r="W24" s="70">
        <v>16</v>
      </c>
      <c r="X24" s="204">
        <v>1</v>
      </c>
      <c r="Y24" s="204">
        <v>0</v>
      </c>
      <c r="Z24" s="204">
        <v>0</v>
      </c>
      <c r="AA24" s="204">
        <v>0</v>
      </c>
      <c r="AB24" s="204">
        <v>1</v>
      </c>
      <c r="AC24" s="204">
        <v>0</v>
      </c>
      <c r="AD24" s="204">
        <v>1</v>
      </c>
      <c r="AE24" s="204">
        <v>0</v>
      </c>
      <c r="AF24" s="204">
        <v>1</v>
      </c>
      <c r="AG24" s="204">
        <v>1</v>
      </c>
      <c r="AH24" s="204">
        <v>3</v>
      </c>
      <c r="AI24" s="204">
        <v>3</v>
      </c>
      <c r="AJ24" s="204">
        <v>0</v>
      </c>
      <c r="AK24" s="204">
        <v>0</v>
      </c>
    </row>
    <row r="25" spans="1:37" s="29" customFormat="1" ht="20.25" customHeight="1">
      <c r="A25" s="580">
        <v>28</v>
      </c>
      <c r="B25" s="580"/>
      <c r="C25" s="580"/>
      <c r="D25" s="580"/>
      <c r="E25" s="70">
        <v>17</v>
      </c>
      <c r="F25" s="567">
        <f t="shared" si="2"/>
        <v>652</v>
      </c>
      <c r="G25" s="568"/>
      <c r="H25" s="567">
        <f t="shared" si="3"/>
        <v>339</v>
      </c>
      <c r="I25" s="568"/>
      <c r="J25" s="71">
        <v>89</v>
      </c>
      <c r="K25" s="71">
        <v>37</v>
      </c>
      <c r="L25" s="71">
        <v>547</v>
      </c>
      <c r="M25" s="71">
        <v>300</v>
      </c>
      <c r="N25" s="71">
        <v>16</v>
      </c>
      <c r="O25" s="71">
        <v>2</v>
      </c>
      <c r="P25" s="71" t="s">
        <v>0</v>
      </c>
      <c r="Q25" s="71" t="s">
        <v>0</v>
      </c>
      <c r="R25" s="71" t="s">
        <v>0</v>
      </c>
      <c r="S25" s="71" t="s">
        <v>0</v>
      </c>
      <c r="T25" s="244">
        <f t="shared" si="4"/>
        <v>17</v>
      </c>
      <c r="U25" s="244">
        <f t="shared" si="5"/>
        <v>10</v>
      </c>
      <c r="V25" s="143">
        <v>28</v>
      </c>
      <c r="W25" s="70">
        <v>17</v>
      </c>
      <c r="X25" s="204">
        <v>3</v>
      </c>
      <c r="Y25" s="204">
        <v>2</v>
      </c>
      <c r="Z25" s="204">
        <v>1</v>
      </c>
      <c r="AA25" s="204">
        <v>0</v>
      </c>
      <c r="AB25" s="204">
        <v>0</v>
      </c>
      <c r="AC25" s="204">
        <v>0</v>
      </c>
      <c r="AD25" s="204">
        <v>6</v>
      </c>
      <c r="AE25" s="204">
        <v>5</v>
      </c>
      <c r="AF25" s="204">
        <v>1</v>
      </c>
      <c r="AG25" s="204">
        <v>1</v>
      </c>
      <c r="AH25" s="204">
        <v>4</v>
      </c>
      <c r="AI25" s="204">
        <v>2</v>
      </c>
      <c r="AJ25" s="204">
        <v>2</v>
      </c>
      <c r="AK25" s="204">
        <v>0</v>
      </c>
    </row>
    <row r="26" spans="1:37" s="29" customFormat="1" ht="20.25" customHeight="1">
      <c r="A26" s="580">
        <v>29</v>
      </c>
      <c r="B26" s="580"/>
      <c r="C26" s="580"/>
      <c r="D26" s="580"/>
      <c r="E26" s="70">
        <v>18</v>
      </c>
      <c r="F26" s="567">
        <f t="shared" si="2"/>
        <v>627</v>
      </c>
      <c r="G26" s="568"/>
      <c r="H26" s="567">
        <f t="shared" si="3"/>
        <v>338</v>
      </c>
      <c r="I26" s="568"/>
      <c r="J26" s="71">
        <v>131</v>
      </c>
      <c r="K26" s="71">
        <v>59</v>
      </c>
      <c r="L26" s="71">
        <v>484</v>
      </c>
      <c r="M26" s="71">
        <v>274</v>
      </c>
      <c r="N26" s="71">
        <v>12</v>
      </c>
      <c r="O26" s="71">
        <v>5</v>
      </c>
      <c r="P26" s="71" t="s">
        <v>0</v>
      </c>
      <c r="Q26" s="71" t="s">
        <v>0</v>
      </c>
      <c r="R26" s="71" t="s">
        <v>0</v>
      </c>
      <c r="S26" s="71" t="s">
        <v>0</v>
      </c>
      <c r="T26" s="244">
        <f t="shared" si="4"/>
        <v>22</v>
      </c>
      <c r="U26" s="244">
        <f t="shared" si="5"/>
        <v>12</v>
      </c>
      <c r="V26" s="143">
        <v>29</v>
      </c>
      <c r="W26" s="70">
        <v>18</v>
      </c>
      <c r="X26" s="204">
        <v>6</v>
      </c>
      <c r="Y26" s="204">
        <v>1</v>
      </c>
      <c r="Z26" s="204">
        <v>1</v>
      </c>
      <c r="AA26" s="204">
        <v>1</v>
      </c>
      <c r="AB26" s="204">
        <v>1</v>
      </c>
      <c r="AC26" s="204">
        <v>1</v>
      </c>
      <c r="AD26" s="204">
        <v>2</v>
      </c>
      <c r="AE26" s="204">
        <v>2</v>
      </c>
      <c r="AF26" s="204">
        <v>2</v>
      </c>
      <c r="AG26" s="204">
        <v>1</v>
      </c>
      <c r="AH26" s="204">
        <v>7</v>
      </c>
      <c r="AI26" s="204">
        <v>6</v>
      </c>
      <c r="AJ26" s="204">
        <v>3</v>
      </c>
      <c r="AK26" s="204">
        <v>0</v>
      </c>
    </row>
    <row r="27" spans="1:37" s="29" customFormat="1" ht="20.25" customHeight="1">
      <c r="A27" s="580">
        <v>30</v>
      </c>
      <c r="B27" s="580"/>
      <c r="C27" s="580"/>
      <c r="D27" s="580"/>
      <c r="E27" s="70">
        <v>19</v>
      </c>
      <c r="F27" s="567">
        <f t="shared" si="2"/>
        <v>649</v>
      </c>
      <c r="G27" s="568"/>
      <c r="H27" s="567">
        <f t="shared" si="3"/>
        <v>338</v>
      </c>
      <c r="I27" s="568"/>
      <c r="J27" s="71">
        <v>120</v>
      </c>
      <c r="K27" s="71">
        <v>54</v>
      </c>
      <c r="L27" s="71">
        <v>504</v>
      </c>
      <c r="M27" s="71">
        <v>274</v>
      </c>
      <c r="N27" s="71">
        <v>25</v>
      </c>
      <c r="O27" s="71">
        <v>10</v>
      </c>
      <c r="P27" s="71" t="s">
        <v>0</v>
      </c>
      <c r="Q27" s="71" t="s">
        <v>0</v>
      </c>
      <c r="R27" s="71" t="s">
        <v>0</v>
      </c>
      <c r="S27" s="71" t="s">
        <v>0</v>
      </c>
      <c r="T27" s="244">
        <f t="shared" si="4"/>
        <v>20</v>
      </c>
      <c r="U27" s="244">
        <f t="shared" si="5"/>
        <v>11</v>
      </c>
      <c r="V27" s="143">
        <v>30</v>
      </c>
      <c r="W27" s="70">
        <v>19</v>
      </c>
      <c r="X27" s="204">
        <v>5</v>
      </c>
      <c r="Y27" s="204">
        <v>3</v>
      </c>
      <c r="Z27" s="204">
        <v>0</v>
      </c>
      <c r="AA27" s="204">
        <v>0</v>
      </c>
      <c r="AB27" s="204">
        <v>1</v>
      </c>
      <c r="AC27" s="204">
        <v>0</v>
      </c>
      <c r="AD27" s="204">
        <v>8</v>
      </c>
      <c r="AE27" s="204">
        <v>4</v>
      </c>
      <c r="AF27" s="204">
        <v>3</v>
      </c>
      <c r="AG27" s="204">
        <v>3</v>
      </c>
      <c r="AH27" s="204">
        <v>3</v>
      </c>
      <c r="AI27" s="204">
        <v>1</v>
      </c>
      <c r="AJ27" s="204">
        <v>0</v>
      </c>
      <c r="AK27" s="204">
        <v>0</v>
      </c>
    </row>
    <row r="28" spans="1:37" s="29" customFormat="1" ht="20.25" customHeight="1">
      <c r="A28" s="580">
        <v>31</v>
      </c>
      <c r="B28" s="580"/>
      <c r="C28" s="580"/>
      <c r="D28" s="580"/>
      <c r="E28" s="70">
        <v>20</v>
      </c>
      <c r="F28" s="567">
        <f t="shared" si="2"/>
        <v>594</v>
      </c>
      <c r="G28" s="568"/>
      <c r="H28" s="567">
        <f t="shared" si="3"/>
        <v>327</v>
      </c>
      <c r="I28" s="568"/>
      <c r="J28" s="71">
        <v>104</v>
      </c>
      <c r="K28" s="71">
        <v>48</v>
      </c>
      <c r="L28" s="71">
        <v>481</v>
      </c>
      <c r="M28" s="71">
        <v>271</v>
      </c>
      <c r="N28" s="71">
        <v>9</v>
      </c>
      <c r="O28" s="71">
        <v>8</v>
      </c>
      <c r="P28" s="71" t="s">
        <v>0</v>
      </c>
      <c r="Q28" s="71" t="s">
        <v>0</v>
      </c>
      <c r="R28" s="71" t="s">
        <v>0</v>
      </c>
      <c r="S28" s="71" t="s">
        <v>0</v>
      </c>
      <c r="T28" s="244">
        <f t="shared" si="4"/>
        <v>16</v>
      </c>
      <c r="U28" s="244">
        <f t="shared" si="5"/>
        <v>8</v>
      </c>
      <c r="V28" s="143">
        <v>31</v>
      </c>
      <c r="W28" s="70">
        <v>20</v>
      </c>
      <c r="X28" s="204">
        <v>6</v>
      </c>
      <c r="Y28" s="204">
        <v>4</v>
      </c>
      <c r="Z28" s="204">
        <v>0</v>
      </c>
      <c r="AA28" s="204">
        <v>0</v>
      </c>
      <c r="AB28" s="204">
        <v>2</v>
      </c>
      <c r="AC28" s="204">
        <v>0</v>
      </c>
      <c r="AD28" s="204">
        <v>2</v>
      </c>
      <c r="AE28" s="204">
        <v>1</v>
      </c>
      <c r="AF28" s="204">
        <v>1</v>
      </c>
      <c r="AG28" s="204">
        <v>0</v>
      </c>
      <c r="AH28" s="204">
        <v>4</v>
      </c>
      <c r="AI28" s="204">
        <v>3</v>
      </c>
      <c r="AJ28" s="204">
        <v>1</v>
      </c>
      <c r="AK28" s="204">
        <v>0</v>
      </c>
    </row>
    <row r="29" spans="1:37" s="29" customFormat="1" ht="20.25" customHeight="1">
      <c r="A29" s="580">
        <v>32</v>
      </c>
      <c r="B29" s="580"/>
      <c r="C29" s="580"/>
      <c r="D29" s="580"/>
      <c r="E29" s="70">
        <v>21</v>
      </c>
      <c r="F29" s="567">
        <f t="shared" si="2"/>
        <v>588</v>
      </c>
      <c r="G29" s="568"/>
      <c r="H29" s="567">
        <f t="shared" si="3"/>
        <v>325</v>
      </c>
      <c r="I29" s="568"/>
      <c r="J29" s="71">
        <v>91</v>
      </c>
      <c r="K29" s="71">
        <v>48</v>
      </c>
      <c r="L29" s="71">
        <v>487</v>
      </c>
      <c r="M29" s="71">
        <v>272</v>
      </c>
      <c r="N29" s="71">
        <v>10</v>
      </c>
      <c r="O29" s="71">
        <v>5</v>
      </c>
      <c r="P29" s="71" t="s">
        <v>0</v>
      </c>
      <c r="Q29" s="71" t="s">
        <v>0</v>
      </c>
      <c r="R29" s="71" t="s">
        <v>0</v>
      </c>
      <c r="S29" s="71" t="s">
        <v>0</v>
      </c>
      <c r="T29" s="244">
        <f t="shared" si="4"/>
        <v>10</v>
      </c>
      <c r="U29" s="244">
        <f t="shared" si="5"/>
        <v>5</v>
      </c>
      <c r="V29" s="143">
        <v>32</v>
      </c>
      <c r="W29" s="70">
        <v>21</v>
      </c>
      <c r="X29" s="204">
        <v>2</v>
      </c>
      <c r="Y29" s="204">
        <v>1</v>
      </c>
      <c r="Z29" s="204">
        <v>1</v>
      </c>
      <c r="AA29" s="204">
        <v>0</v>
      </c>
      <c r="AB29" s="204">
        <v>2</v>
      </c>
      <c r="AC29" s="204">
        <v>1</v>
      </c>
      <c r="AD29" s="204">
        <v>0</v>
      </c>
      <c r="AE29" s="204">
        <v>0</v>
      </c>
      <c r="AF29" s="204">
        <v>0</v>
      </c>
      <c r="AG29" s="204">
        <v>0</v>
      </c>
      <c r="AH29" s="204">
        <v>5</v>
      </c>
      <c r="AI29" s="204">
        <v>3</v>
      </c>
      <c r="AJ29" s="204">
        <v>0</v>
      </c>
      <c r="AK29" s="204">
        <v>0</v>
      </c>
    </row>
    <row r="30" spans="1:37" s="29" customFormat="1" ht="20.25" customHeight="1">
      <c r="A30" s="580">
        <v>33</v>
      </c>
      <c r="B30" s="580"/>
      <c r="C30" s="580"/>
      <c r="D30" s="580"/>
      <c r="E30" s="70">
        <v>22</v>
      </c>
      <c r="F30" s="567">
        <f t="shared" si="2"/>
        <v>584</v>
      </c>
      <c r="G30" s="568"/>
      <c r="H30" s="567">
        <f t="shared" si="3"/>
        <v>320</v>
      </c>
      <c r="I30" s="568"/>
      <c r="J30" s="71">
        <v>86</v>
      </c>
      <c r="K30" s="71">
        <v>35</v>
      </c>
      <c r="L30" s="71">
        <v>479</v>
      </c>
      <c r="M30" s="71">
        <v>278</v>
      </c>
      <c r="N30" s="71">
        <v>19</v>
      </c>
      <c r="O30" s="71">
        <v>7</v>
      </c>
      <c r="P30" s="71" t="s">
        <v>0</v>
      </c>
      <c r="Q30" s="71" t="s">
        <v>0</v>
      </c>
      <c r="R30" s="71" t="s">
        <v>0</v>
      </c>
      <c r="S30" s="71" t="s">
        <v>0</v>
      </c>
      <c r="T30" s="244">
        <f t="shared" si="4"/>
        <v>11</v>
      </c>
      <c r="U30" s="244">
        <f t="shared" si="5"/>
        <v>5</v>
      </c>
      <c r="V30" s="143">
        <v>33</v>
      </c>
      <c r="W30" s="70">
        <v>22</v>
      </c>
      <c r="X30" s="204">
        <v>2</v>
      </c>
      <c r="Y30" s="204">
        <v>0</v>
      </c>
      <c r="Z30" s="204">
        <v>0</v>
      </c>
      <c r="AA30" s="204">
        <v>0</v>
      </c>
      <c r="AB30" s="204">
        <v>0</v>
      </c>
      <c r="AC30" s="204">
        <v>0</v>
      </c>
      <c r="AD30" s="204">
        <v>3</v>
      </c>
      <c r="AE30" s="204">
        <v>2</v>
      </c>
      <c r="AF30" s="204">
        <v>2</v>
      </c>
      <c r="AG30" s="204">
        <v>0</v>
      </c>
      <c r="AH30" s="204">
        <v>3</v>
      </c>
      <c r="AI30" s="204">
        <v>2</v>
      </c>
      <c r="AJ30" s="204">
        <v>1</v>
      </c>
      <c r="AK30" s="204">
        <v>1</v>
      </c>
    </row>
    <row r="31" spans="1:37" s="29" customFormat="1" ht="20.25" customHeight="1">
      <c r="A31" s="580">
        <v>34</v>
      </c>
      <c r="B31" s="580"/>
      <c r="C31" s="580"/>
      <c r="D31" s="580"/>
      <c r="E31" s="70">
        <v>23</v>
      </c>
      <c r="F31" s="567">
        <f t="shared" si="2"/>
        <v>545</v>
      </c>
      <c r="G31" s="568"/>
      <c r="H31" s="567">
        <f t="shared" si="3"/>
        <v>338</v>
      </c>
      <c r="I31" s="568"/>
      <c r="J31" s="71">
        <v>77</v>
      </c>
      <c r="K31" s="71">
        <v>36</v>
      </c>
      <c r="L31" s="71">
        <v>454</v>
      </c>
      <c r="M31" s="71">
        <v>291</v>
      </c>
      <c r="N31" s="71">
        <v>14</v>
      </c>
      <c r="O31" s="71">
        <v>11</v>
      </c>
      <c r="P31" s="71" t="s">
        <v>0</v>
      </c>
      <c r="Q31" s="71" t="s">
        <v>0</v>
      </c>
      <c r="R31" s="71" t="s">
        <v>0</v>
      </c>
      <c r="S31" s="71" t="s">
        <v>0</v>
      </c>
      <c r="T31" s="244">
        <f t="shared" si="4"/>
        <v>13</v>
      </c>
      <c r="U31" s="244">
        <f t="shared" si="5"/>
        <v>7</v>
      </c>
      <c r="V31" s="143">
        <v>34</v>
      </c>
      <c r="W31" s="70">
        <v>23</v>
      </c>
      <c r="X31" s="204">
        <v>1</v>
      </c>
      <c r="Y31" s="204">
        <v>1</v>
      </c>
      <c r="Z31" s="204">
        <v>1</v>
      </c>
      <c r="AA31" s="204">
        <v>1</v>
      </c>
      <c r="AB31" s="204">
        <v>2</v>
      </c>
      <c r="AC31" s="204">
        <v>0</v>
      </c>
      <c r="AD31" s="204">
        <v>2</v>
      </c>
      <c r="AE31" s="204">
        <v>1</v>
      </c>
      <c r="AF31" s="204">
        <v>2</v>
      </c>
      <c r="AG31" s="204">
        <v>2</v>
      </c>
      <c r="AH31" s="204">
        <v>4</v>
      </c>
      <c r="AI31" s="204">
        <v>2</v>
      </c>
      <c r="AJ31" s="204">
        <v>1</v>
      </c>
      <c r="AK31" s="204">
        <v>0</v>
      </c>
    </row>
    <row r="32" spans="1:37" s="29" customFormat="1" ht="20.25" customHeight="1">
      <c r="A32" s="580">
        <v>35</v>
      </c>
      <c r="B32" s="580"/>
      <c r="C32" s="580"/>
      <c r="D32" s="580"/>
      <c r="E32" s="70">
        <v>24</v>
      </c>
      <c r="F32" s="567">
        <f t="shared" si="2"/>
        <v>505</v>
      </c>
      <c r="G32" s="568"/>
      <c r="H32" s="567">
        <f t="shared" si="3"/>
        <v>277</v>
      </c>
      <c r="I32" s="568"/>
      <c r="J32" s="71">
        <v>64</v>
      </c>
      <c r="K32" s="71">
        <v>24</v>
      </c>
      <c r="L32" s="71">
        <v>433</v>
      </c>
      <c r="M32" s="71">
        <v>247</v>
      </c>
      <c r="N32" s="71">
        <v>8</v>
      </c>
      <c r="O32" s="71">
        <v>6</v>
      </c>
      <c r="P32" s="71" t="s">
        <v>0</v>
      </c>
      <c r="Q32" s="71" t="s">
        <v>0</v>
      </c>
      <c r="R32" s="71" t="s">
        <v>0</v>
      </c>
      <c r="S32" s="71" t="s">
        <v>0</v>
      </c>
      <c r="T32" s="244">
        <f t="shared" si="4"/>
        <v>15</v>
      </c>
      <c r="U32" s="244">
        <f t="shared" si="5"/>
        <v>7</v>
      </c>
      <c r="V32" s="143">
        <v>35</v>
      </c>
      <c r="W32" s="70">
        <v>24</v>
      </c>
      <c r="X32" s="204">
        <v>3</v>
      </c>
      <c r="Y32" s="204">
        <v>0</v>
      </c>
      <c r="Z32" s="204">
        <v>0</v>
      </c>
      <c r="AA32" s="204">
        <v>0</v>
      </c>
      <c r="AB32" s="204">
        <v>2</v>
      </c>
      <c r="AC32" s="204">
        <v>1</v>
      </c>
      <c r="AD32" s="204">
        <v>4</v>
      </c>
      <c r="AE32" s="204">
        <v>3</v>
      </c>
      <c r="AF32" s="204">
        <v>0</v>
      </c>
      <c r="AG32" s="204">
        <v>0</v>
      </c>
      <c r="AH32" s="204">
        <v>5</v>
      </c>
      <c r="AI32" s="204">
        <v>3</v>
      </c>
      <c r="AJ32" s="204">
        <v>1</v>
      </c>
      <c r="AK32" s="204">
        <v>0</v>
      </c>
    </row>
    <row r="33" spans="1:42" s="29" customFormat="1" ht="20.25" customHeight="1">
      <c r="A33" s="580">
        <v>36</v>
      </c>
      <c r="B33" s="580"/>
      <c r="C33" s="580"/>
      <c r="D33" s="580"/>
      <c r="E33" s="70">
        <v>25</v>
      </c>
      <c r="F33" s="567">
        <f t="shared" si="2"/>
        <v>428</v>
      </c>
      <c r="G33" s="568"/>
      <c r="H33" s="567">
        <f t="shared" si="3"/>
        <v>247</v>
      </c>
      <c r="I33" s="568"/>
      <c r="J33" s="71">
        <v>63</v>
      </c>
      <c r="K33" s="71">
        <v>36</v>
      </c>
      <c r="L33" s="71">
        <v>354</v>
      </c>
      <c r="M33" s="71">
        <v>208</v>
      </c>
      <c r="N33" s="71">
        <v>11</v>
      </c>
      <c r="O33" s="71">
        <v>3</v>
      </c>
      <c r="P33" s="71" t="s">
        <v>0</v>
      </c>
      <c r="Q33" s="71" t="s">
        <v>0</v>
      </c>
      <c r="R33" s="71" t="s">
        <v>0</v>
      </c>
      <c r="S33" s="71" t="s">
        <v>0</v>
      </c>
      <c r="T33" s="244">
        <f t="shared" si="4"/>
        <v>12</v>
      </c>
      <c r="U33" s="244">
        <f t="shared" si="5"/>
        <v>10</v>
      </c>
      <c r="V33" s="143">
        <v>36</v>
      </c>
      <c r="W33" s="70">
        <v>25</v>
      </c>
      <c r="X33" s="204">
        <v>3</v>
      </c>
      <c r="Y33" s="204">
        <v>3</v>
      </c>
      <c r="Z33" s="204">
        <v>1</v>
      </c>
      <c r="AA33" s="204">
        <v>1</v>
      </c>
      <c r="AB33" s="204">
        <v>1</v>
      </c>
      <c r="AC33" s="204">
        <v>1</v>
      </c>
      <c r="AD33" s="204">
        <v>1</v>
      </c>
      <c r="AE33" s="204">
        <v>1</v>
      </c>
      <c r="AF33" s="204">
        <v>0</v>
      </c>
      <c r="AG33" s="204">
        <v>0</v>
      </c>
      <c r="AH33" s="204">
        <v>6</v>
      </c>
      <c r="AI33" s="204">
        <v>4</v>
      </c>
      <c r="AJ33" s="204">
        <v>0</v>
      </c>
      <c r="AK33" s="204">
        <v>0</v>
      </c>
    </row>
    <row r="34" spans="1:42" s="29" customFormat="1" ht="20.25" customHeight="1">
      <c r="A34" s="580">
        <v>37</v>
      </c>
      <c r="B34" s="580"/>
      <c r="C34" s="580"/>
      <c r="D34" s="580"/>
      <c r="E34" s="70">
        <v>26</v>
      </c>
      <c r="F34" s="567">
        <f t="shared" si="2"/>
        <v>444</v>
      </c>
      <c r="G34" s="568"/>
      <c r="H34" s="567">
        <f t="shared" si="3"/>
        <v>259</v>
      </c>
      <c r="I34" s="568"/>
      <c r="J34" s="71">
        <v>55</v>
      </c>
      <c r="K34" s="71">
        <v>34</v>
      </c>
      <c r="L34" s="71">
        <v>375</v>
      </c>
      <c r="M34" s="71">
        <v>221</v>
      </c>
      <c r="N34" s="71">
        <v>14</v>
      </c>
      <c r="O34" s="71">
        <v>4</v>
      </c>
      <c r="P34" s="71" t="s">
        <v>0</v>
      </c>
      <c r="Q34" s="71" t="s">
        <v>0</v>
      </c>
      <c r="R34" s="71" t="s">
        <v>0</v>
      </c>
      <c r="S34" s="71" t="s">
        <v>0</v>
      </c>
      <c r="T34" s="244">
        <f t="shared" si="4"/>
        <v>13</v>
      </c>
      <c r="U34" s="244">
        <f t="shared" si="5"/>
        <v>7</v>
      </c>
      <c r="V34" s="143">
        <v>37</v>
      </c>
      <c r="W34" s="70">
        <v>26</v>
      </c>
      <c r="X34" s="204">
        <v>4</v>
      </c>
      <c r="Y34" s="204">
        <v>3</v>
      </c>
      <c r="Z34" s="204">
        <v>0</v>
      </c>
      <c r="AA34" s="204">
        <v>0</v>
      </c>
      <c r="AB34" s="204">
        <v>1</v>
      </c>
      <c r="AC34" s="204">
        <v>0</v>
      </c>
      <c r="AD34" s="204">
        <v>4</v>
      </c>
      <c r="AE34" s="204">
        <v>3</v>
      </c>
      <c r="AF34" s="204">
        <v>0</v>
      </c>
      <c r="AG34" s="204">
        <v>0</v>
      </c>
      <c r="AH34" s="204">
        <v>4</v>
      </c>
      <c r="AI34" s="204">
        <v>1</v>
      </c>
      <c r="AJ34" s="204">
        <v>0</v>
      </c>
      <c r="AK34" s="204">
        <v>0</v>
      </c>
    </row>
    <row r="35" spans="1:42" s="29" customFormat="1" ht="20.25" customHeight="1">
      <c r="A35" s="580">
        <v>38</v>
      </c>
      <c r="B35" s="580"/>
      <c r="C35" s="580"/>
      <c r="D35" s="580"/>
      <c r="E35" s="70">
        <v>27</v>
      </c>
      <c r="F35" s="567">
        <f t="shared" si="2"/>
        <v>339</v>
      </c>
      <c r="G35" s="568"/>
      <c r="H35" s="567">
        <f t="shared" si="3"/>
        <v>182</v>
      </c>
      <c r="I35" s="568"/>
      <c r="J35" s="71">
        <v>43</v>
      </c>
      <c r="K35" s="71">
        <v>20</v>
      </c>
      <c r="L35" s="71">
        <v>288</v>
      </c>
      <c r="M35" s="71">
        <v>157</v>
      </c>
      <c r="N35" s="71">
        <v>8</v>
      </c>
      <c r="O35" s="71">
        <v>5</v>
      </c>
      <c r="P35" s="71" t="s">
        <v>0</v>
      </c>
      <c r="Q35" s="71" t="s">
        <v>0</v>
      </c>
      <c r="R35" s="71" t="s">
        <v>0</v>
      </c>
      <c r="S35" s="71" t="s">
        <v>0</v>
      </c>
      <c r="T35" s="244">
        <f t="shared" si="4"/>
        <v>11</v>
      </c>
      <c r="U35" s="244">
        <f t="shared" si="5"/>
        <v>6</v>
      </c>
      <c r="V35" s="143">
        <v>38</v>
      </c>
      <c r="W35" s="70">
        <v>27</v>
      </c>
      <c r="X35" s="204">
        <v>4</v>
      </c>
      <c r="Y35" s="204">
        <v>3</v>
      </c>
      <c r="Z35" s="204">
        <v>0</v>
      </c>
      <c r="AA35" s="204">
        <v>0</v>
      </c>
      <c r="AB35" s="204">
        <v>1</v>
      </c>
      <c r="AC35" s="204">
        <v>0</v>
      </c>
      <c r="AD35" s="204">
        <v>0</v>
      </c>
      <c r="AE35" s="204">
        <v>0</v>
      </c>
      <c r="AF35" s="204">
        <v>1</v>
      </c>
      <c r="AG35" s="204">
        <v>1</v>
      </c>
      <c r="AH35" s="204">
        <v>5</v>
      </c>
      <c r="AI35" s="204">
        <v>2</v>
      </c>
      <c r="AJ35" s="204">
        <v>0</v>
      </c>
      <c r="AK35" s="204">
        <v>0</v>
      </c>
    </row>
    <row r="36" spans="1:42" s="29" customFormat="1" ht="20.25" customHeight="1">
      <c r="A36" s="580">
        <v>39</v>
      </c>
      <c r="B36" s="580"/>
      <c r="C36" s="580"/>
      <c r="D36" s="580"/>
      <c r="E36" s="70">
        <v>28</v>
      </c>
      <c r="F36" s="567">
        <f t="shared" si="2"/>
        <v>351</v>
      </c>
      <c r="G36" s="568"/>
      <c r="H36" s="567">
        <f t="shared" si="3"/>
        <v>186</v>
      </c>
      <c r="I36" s="568"/>
      <c r="J36" s="71">
        <v>51</v>
      </c>
      <c r="K36" s="71">
        <v>17</v>
      </c>
      <c r="L36" s="71">
        <v>287</v>
      </c>
      <c r="M36" s="71">
        <v>163</v>
      </c>
      <c r="N36" s="71">
        <v>13</v>
      </c>
      <c r="O36" s="71">
        <v>6</v>
      </c>
      <c r="P36" s="71" t="s">
        <v>0</v>
      </c>
      <c r="Q36" s="71" t="s">
        <v>0</v>
      </c>
      <c r="R36" s="71" t="s">
        <v>0</v>
      </c>
      <c r="S36" s="71" t="s">
        <v>0</v>
      </c>
      <c r="T36" s="244">
        <f t="shared" si="4"/>
        <v>14</v>
      </c>
      <c r="U36" s="244">
        <f t="shared" si="5"/>
        <v>9</v>
      </c>
      <c r="V36" s="143">
        <v>39</v>
      </c>
      <c r="W36" s="70">
        <v>28</v>
      </c>
      <c r="X36" s="204">
        <v>1</v>
      </c>
      <c r="Y36" s="204">
        <v>1</v>
      </c>
      <c r="Z36" s="204">
        <v>0</v>
      </c>
      <c r="AA36" s="204">
        <v>0</v>
      </c>
      <c r="AB36" s="204">
        <v>3</v>
      </c>
      <c r="AC36" s="204">
        <v>2</v>
      </c>
      <c r="AD36" s="204">
        <v>3</v>
      </c>
      <c r="AE36" s="204">
        <v>1</v>
      </c>
      <c r="AF36" s="204">
        <v>0</v>
      </c>
      <c r="AG36" s="204">
        <v>0</v>
      </c>
      <c r="AH36" s="204">
        <v>7</v>
      </c>
      <c r="AI36" s="204">
        <v>5</v>
      </c>
      <c r="AJ36" s="204">
        <v>0</v>
      </c>
      <c r="AK36" s="204">
        <v>0</v>
      </c>
    </row>
    <row r="37" spans="1:42" s="29" customFormat="1" ht="20.25" customHeight="1">
      <c r="A37" s="580">
        <v>40</v>
      </c>
      <c r="B37" s="580"/>
      <c r="C37" s="580"/>
      <c r="D37" s="580"/>
      <c r="E37" s="70">
        <v>29</v>
      </c>
      <c r="F37" s="567">
        <f t="shared" si="2"/>
        <v>380</v>
      </c>
      <c r="G37" s="568"/>
      <c r="H37" s="567">
        <f t="shared" si="3"/>
        <v>209</v>
      </c>
      <c r="I37" s="568"/>
      <c r="J37" s="71">
        <v>41</v>
      </c>
      <c r="K37" s="71">
        <v>20</v>
      </c>
      <c r="L37" s="71">
        <v>321</v>
      </c>
      <c r="M37" s="71">
        <v>185</v>
      </c>
      <c r="N37" s="71">
        <v>18</v>
      </c>
      <c r="O37" s="71">
        <v>4</v>
      </c>
      <c r="P37" s="71" t="s">
        <v>0</v>
      </c>
      <c r="Q37" s="71" t="s">
        <v>0</v>
      </c>
      <c r="R37" s="71" t="s">
        <v>0</v>
      </c>
      <c r="S37" s="71" t="s">
        <v>0</v>
      </c>
      <c r="T37" s="244">
        <f t="shared" si="4"/>
        <v>11</v>
      </c>
      <c r="U37" s="244">
        <f t="shared" si="5"/>
        <v>7</v>
      </c>
      <c r="V37" s="143">
        <v>40</v>
      </c>
      <c r="W37" s="70">
        <v>29</v>
      </c>
      <c r="X37" s="204">
        <v>4</v>
      </c>
      <c r="Y37" s="204">
        <v>2</v>
      </c>
      <c r="Z37" s="204">
        <v>0</v>
      </c>
      <c r="AA37" s="204">
        <v>0</v>
      </c>
      <c r="AB37" s="204">
        <v>1</v>
      </c>
      <c r="AC37" s="204">
        <v>1</v>
      </c>
      <c r="AD37" s="204">
        <v>3</v>
      </c>
      <c r="AE37" s="204">
        <v>2</v>
      </c>
      <c r="AF37" s="204">
        <v>0</v>
      </c>
      <c r="AG37" s="204">
        <v>0</v>
      </c>
      <c r="AH37" s="204">
        <v>3</v>
      </c>
      <c r="AI37" s="204">
        <v>2</v>
      </c>
      <c r="AJ37" s="204">
        <v>0</v>
      </c>
      <c r="AK37" s="204">
        <v>0</v>
      </c>
    </row>
    <row r="38" spans="1:42" s="29" customFormat="1" ht="20.25" customHeight="1">
      <c r="A38" s="580" t="s">
        <v>60</v>
      </c>
      <c r="B38" s="580"/>
      <c r="C38" s="580"/>
      <c r="D38" s="580"/>
      <c r="E38" s="70">
        <v>30</v>
      </c>
      <c r="F38" s="567">
        <f t="shared" si="2"/>
        <v>1418</v>
      </c>
      <c r="G38" s="568"/>
      <c r="H38" s="567">
        <f t="shared" si="3"/>
        <v>782</v>
      </c>
      <c r="I38" s="568"/>
      <c r="J38" s="71">
        <v>197</v>
      </c>
      <c r="K38" s="71">
        <v>98</v>
      </c>
      <c r="L38" s="71">
        <v>1151</v>
      </c>
      <c r="M38" s="71">
        <v>647</v>
      </c>
      <c r="N38" s="71">
        <v>70</v>
      </c>
      <c r="O38" s="71">
        <v>37</v>
      </c>
      <c r="P38" s="71" t="s">
        <v>0</v>
      </c>
      <c r="Q38" s="71" t="s">
        <v>0</v>
      </c>
      <c r="R38" s="71" t="s">
        <v>0</v>
      </c>
      <c r="S38" s="71" t="s">
        <v>0</v>
      </c>
      <c r="T38" s="244">
        <f t="shared" si="4"/>
        <v>65</v>
      </c>
      <c r="U38" s="244">
        <f t="shared" si="5"/>
        <v>35</v>
      </c>
      <c r="V38" s="143" t="s">
        <v>60</v>
      </c>
      <c r="W38" s="70">
        <v>30</v>
      </c>
      <c r="X38" s="204">
        <v>32</v>
      </c>
      <c r="Y38" s="204">
        <v>11</v>
      </c>
      <c r="Z38" s="204">
        <v>1</v>
      </c>
      <c r="AA38" s="204">
        <v>1</v>
      </c>
      <c r="AB38" s="204">
        <v>2</v>
      </c>
      <c r="AC38" s="204">
        <v>1</v>
      </c>
      <c r="AD38" s="204">
        <v>12</v>
      </c>
      <c r="AE38" s="204">
        <v>9</v>
      </c>
      <c r="AF38" s="204">
        <v>3</v>
      </c>
      <c r="AG38" s="204">
        <v>2</v>
      </c>
      <c r="AH38" s="204">
        <v>13</v>
      </c>
      <c r="AI38" s="204">
        <v>10</v>
      </c>
      <c r="AJ38" s="204">
        <v>2</v>
      </c>
      <c r="AK38" s="204">
        <v>1</v>
      </c>
    </row>
    <row r="39" spans="1:42" ht="12" customHeight="1">
      <c r="U39" s="88"/>
      <c r="AN39" s="88"/>
      <c r="AO39" s="39"/>
      <c r="AP39" s="39"/>
    </row>
    <row r="40" spans="1:42" ht="12" customHeight="1">
      <c r="U40" s="20"/>
      <c r="AL40" s="21"/>
      <c r="AM40" s="21"/>
      <c r="AN40" s="21"/>
      <c r="AO40" s="21"/>
      <c r="AP40" s="21"/>
    </row>
    <row r="41" spans="1:42" ht="12" customHeight="1"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</sheetData>
  <mergeCells count="128">
    <mergeCell ref="AG6:AG7"/>
    <mergeCell ref="AH5:AH7"/>
    <mergeCell ref="AI6:AI7"/>
    <mergeCell ref="AJ5:AJ7"/>
    <mergeCell ref="AK6:AK7"/>
    <mergeCell ref="X4:AK4"/>
    <mergeCell ref="X5:X7"/>
    <mergeCell ref="Y6:Y7"/>
    <mergeCell ref="Z5:Z7"/>
    <mergeCell ref="AA6:AA7"/>
    <mergeCell ref="AB5:AB7"/>
    <mergeCell ref="AC6:AC7"/>
    <mergeCell ref="AD5:AD7"/>
    <mergeCell ref="AE6:AE7"/>
    <mergeCell ref="AF5:AF7"/>
    <mergeCell ref="U5:U7"/>
    <mergeCell ref="A1:U1"/>
    <mergeCell ref="T4:T7"/>
    <mergeCell ref="H18:I18"/>
    <mergeCell ref="H19:I19"/>
    <mergeCell ref="H31:I31"/>
    <mergeCell ref="H32:I32"/>
    <mergeCell ref="H33:I33"/>
    <mergeCell ref="H34:I34"/>
    <mergeCell ref="H26:I26"/>
    <mergeCell ref="H27:I27"/>
    <mergeCell ref="H28:I28"/>
    <mergeCell ref="H29:I29"/>
    <mergeCell ref="H30:I30"/>
    <mergeCell ref="H24:I24"/>
    <mergeCell ref="H25:I25"/>
    <mergeCell ref="H20:I20"/>
    <mergeCell ref="H4:O4"/>
    <mergeCell ref="F4:G7"/>
    <mergeCell ref="P5:P7"/>
    <mergeCell ref="P4:S4"/>
    <mergeCell ref="Q6:Q7"/>
    <mergeCell ref="S6:S7"/>
    <mergeCell ref="J6:J7"/>
    <mergeCell ref="A4:D7"/>
    <mergeCell ref="E4:E7"/>
    <mergeCell ref="A33:D33"/>
    <mergeCell ref="A34:D34"/>
    <mergeCell ref="A35:D35"/>
    <mergeCell ref="A36:D36"/>
    <mergeCell ref="F36:G36"/>
    <mergeCell ref="F37:G37"/>
    <mergeCell ref="F38:G38"/>
    <mergeCell ref="H36:I36"/>
    <mergeCell ref="H37:I37"/>
    <mergeCell ref="H38:I38"/>
    <mergeCell ref="F35:G35"/>
    <mergeCell ref="H35:I35"/>
    <mergeCell ref="A37:D37"/>
    <mergeCell ref="A38:D38"/>
    <mergeCell ref="F33:G33"/>
    <mergeCell ref="F34:G34"/>
    <mergeCell ref="F29:G29"/>
    <mergeCell ref="F30:G30"/>
    <mergeCell ref="F21:G21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F31:G31"/>
    <mergeCell ref="F32:G32"/>
    <mergeCell ref="F24:G24"/>
    <mergeCell ref="F25:G25"/>
    <mergeCell ref="F22:G22"/>
    <mergeCell ref="F23:G23"/>
    <mergeCell ref="A21:D21"/>
    <mergeCell ref="A22:D22"/>
    <mergeCell ref="F26:G26"/>
    <mergeCell ref="F27:G27"/>
    <mergeCell ref="A19:D19"/>
    <mergeCell ref="F28:G28"/>
    <mergeCell ref="H21:I21"/>
    <mergeCell ref="H22:I22"/>
    <mergeCell ref="H23:I23"/>
    <mergeCell ref="A12:D12"/>
    <mergeCell ref="A13:D13"/>
    <mergeCell ref="A14:D14"/>
    <mergeCell ref="A15:D15"/>
    <mergeCell ref="A16:D16"/>
    <mergeCell ref="A17:D17"/>
    <mergeCell ref="A18:D18"/>
    <mergeCell ref="A20:D20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H16:I16"/>
    <mergeCell ref="H17:I17"/>
    <mergeCell ref="H11:I11"/>
    <mergeCell ref="H12:I12"/>
    <mergeCell ref="H13:I13"/>
    <mergeCell ref="H14:I14"/>
    <mergeCell ref="H15:I15"/>
    <mergeCell ref="F11:G11"/>
    <mergeCell ref="A2:U2"/>
    <mergeCell ref="V4:V7"/>
    <mergeCell ref="W4:W7"/>
    <mergeCell ref="J5:K5"/>
    <mergeCell ref="L5:M5"/>
    <mergeCell ref="N5:O5"/>
    <mergeCell ref="R5:R7"/>
    <mergeCell ref="A11:D11"/>
    <mergeCell ref="F9:G9"/>
    <mergeCell ref="F10:G10"/>
    <mergeCell ref="H9:I9"/>
    <mergeCell ref="H10:I10"/>
    <mergeCell ref="F8:G8"/>
    <mergeCell ref="H8:I8"/>
    <mergeCell ref="A8:D8"/>
    <mergeCell ref="A9:D9"/>
    <mergeCell ref="A10:D10"/>
    <mergeCell ref="H5:I7"/>
  </mergeCells>
  <pageMargins left="0.59055118110236227" right="0.39370078740157483" top="0.39370078740157483" bottom="0.39370078740157483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63"/>
  <sheetViews>
    <sheetView view="pageBreakPreview" topLeftCell="A34" zoomScale="85" zoomScaleNormal="70" zoomScaleSheetLayoutView="85" workbookViewId="0">
      <selection activeCell="L58" sqref="L58"/>
    </sheetView>
  </sheetViews>
  <sheetFormatPr defaultColWidth="4.28515625" defaultRowHeight="12" customHeight="1"/>
  <cols>
    <col min="1" max="1" width="4" style="1" customWidth="1"/>
    <col min="2" max="4" width="4.85546875" style="1" customWidth="1"/>
    <col min="5" max="11" width="4.28515625" style="1" customWidth="1"/>
    <col min="12" max="12" width="12.5703125" style="1" customWidth="1"/>
    <col min="13" max="13" width="11.5703125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11.5703125" style="1" customWidth="1"/>
    <col min="18" max="166" width="4.28515625" style="1"/>
    <col min="167" max="167" width="5.85546875" style="1" customWidth="1"/>
    <col min="168" max="168" width="11.7109375" style="1" customWidth="1"/>
    <col min="169" max="175" width="6.42578125" style="1" customWidth="1"/>
    <col min="176" max="176" width="7.140625" style="1" customWidth="1"/>
    <col min="177" max="177" width="6.42578125" style="1" customWidth="1"/>
    <col min="178" max="178" width="5.7109375" style="1" customWidth="1"/>
    <col min="179" max="179" width="6.42578125" style="1" customWidth="1"/>
    <col min="180" max="180" width="5.85546875" style="1" customWidth="1"/>
    <col min="181" max="181" width="7" style="1" customWidth="1"/>
    <col min="182" max="182" width="6.7109375" style="1" customWidth="1"/>
    <col min="183" max="183" width="6.42578125" style="1" customWidth="1"/>
    <col min="184" max="186" width="8.140625" style="1" customWidth="1"/>
    <col min="187" max="193" width="10.42578125" style="1" customWidth="1"/>
    <col min="194" max="194" width="7" style="1" customWidth="1"/>
    <col min="195" max="195" width="6.85546875" style="1" customWidth="1"/>
    <col min="196" max="196" width="6.42578125" style="1" customWidth="1"/>
    <col min="197" max="197" width="6.85546875" style="1" customWidth="1"/>
    <col min="198" max="198" width="6.7109375" style="1" customWidth="1"/>
    <col min="199" max="199" width="6.42578125" style="1" customWidth="1"/>
    <col min="200" max="200" width="5.140625" style="1" customWidth="1"/>
    <col min="201" max="201" width="5.7109375" style="1" customWidth="1"/>
    <col min="202" max="202" width="5.42578125" style="1" customWidth="1"/>
    <col min="203" max="203" width="6.28515625" style="1" customWidth="1"/>
    <col min="204" max="204" width="5.140625" style="1" customWidth="1"/>
    <col min="205" max="207" width="7.42578125" style="1" customWidth="1"/>
    <col min="208" max="211" width="5.42578125" style="1" customWidth="1"/>
    <col min="212" max="212" width="7" style="1" customWidth="1"/>
    <col min="213" max="213" width="6.140625" style="1" customWidth="1"/>
    <col min="214" max="215" width="5.85546875" style="1" customWidth="1"/>
    <col min="216" max="217" width="6.42578125" style="1" customWidth="1"/>
    <col min="218" max="218" width="5.85546875" style="1" customWidth="1"/>
    <col min="219" max="219" width="6.85546875" style="1" customWidth="1"/>
    <col min="220" max="221" width="8.42578125" style="1" customWidth="1"/>
    <col min="222" max="222" width="50.42578125" style="1" customWidth="1"/>
    <col min="223" max="232" width="4.42578125" style="1" customWidth="1"/>
    <col min="233" max="234" width="4.28515625" style="1" customWidth="1"/>
    <col min="235" max="422" width="4.28515625" style="1"/>
    <col min="423" max="423" width="5.85546875" style="1" customWidth="1"/>
    <col min="424" max="424" width="11.7109375" style="1" customWidth="1"/>
    <col min="425" max="431" width="6.42578125" style="1" customWidth="1"/>
    <col min="432" max="432" width="7.140625" style="1" customWidth="1"/>
    <col min="433" max="433" width="6.42578125" style="1" customWidth="1"/>
    <col min="434" max="434" width="5.7109375" style="1" customWidth="1"/>
    <col min="435" max="435" width="6.42578125" style="1" customWidth="1"/>
    <col min="436" max="436" width="5.85546875" style="1" customWidth="1"/>
    <col min="437" max="437" width="7" style="1" customWidth="1"/>
    <col min="438" max="438" width="6.7109375" style="1" customWidth="1"/>
    <col min="439" max="439" width="6.42578125" style="1" customWidth="1"/>
    <col min="440" max="442" width="8.140625" style="1" customWidth="1"/>
    <col min="443" max="449" width="10.42578125" style="1" customWidth="1"/>
    <col min="450" max="450" width="7" style="1" customWidth="1"/>
    <col min="451" max="451" width="6.85546875" style="1" customWidth="1"/>
    <col min="452" max="452" width="6.42578125" style="1" customWidth="1"/>
    <col min="453" max="453" width="6.85546875" style="1" customWidth="1"/>
    <col min="454" max="454" width="6.7109375" style="1" customWidth="1"/>
    <col min="455" max="455" width="6.42578125" style="1" customWidth="1"/>
    <col min="456" max="456" width="5.140625" style="1" customWidth="1"/>
    <col min="457" max="457" width="5.7109375" style="1" customWidth="1"/>
    <col min="458" max="458" width="5.42578125" style="1" customWidth="1"/>
    <col min="459" max="459" width="6.28515625" style="1" customWidth="1"/>
    <col min="460" max="460" width="5.140625" style="1" customWidth="1"/>
    <col min="461" max="463" width="7.42578125" style="1" customWidth="1"/>
    <col min="464" max="467" width="5.42578125" style="1" customWidth="1"/>
    <col min="468" max="468" width="7" style="1" customWidth="1"/>
    <col min="469" max="469" width="6.140625" style="1" customWidth="1"/>
    <col min="470" max="471" width="5.85546875" style="1" customWidth="1"/>
    <col min="472" max="473" width="6.42578125" style="1" customWidth="1"/>
    <col min="474" max="474" width="5.85546875" style="1" customWidth="1"/>
    <col min="475" max="475" width="6.85546875" style="1" customWidth="1"/>
    <col min="476" max="477" width="8.42578125" style="1" customWidth="1"/>
    <col min="478" max="478" width="50.42578125" style="1" customWidth="1"/>
    <col min="479" max="488" width="4.42578125" style="1" customWidth="1"/>
    <col min="489" max="490" width="4.28515625" style="1" customWidth="1"/>
    <col min="491" max="678" width="4.28515625" style="1"/>
    <col min="679" max="679" width="5.85546875" style="1" customWidth="1"/>
    <col min="680" max="680" width="11.7109375" style="1" customWidth="1"/>
    <col min="681" max="687" width="6.42578125" style="1" customWidth="1"/>
    <col min="688" max="688" width="7.140625" style="1" customWidth="1"/>
    <col min="689" max="689" width="6.42578125" style="1" customWidth="1"/>
    <col min="690" max="690" width="5.7109375" style="1" customWidth="1"/>
    <col min="691" max="691" width="6.42578125" style="1" customWidth="1"/>
    <col min="692" max="692" width="5.85546875" style="1" customWidth="1"/>
    <col min="693" max="693" width="7" style="1" customWidth="1"/>
    <col min="694" max="694" width="6.7109375" style="1" customWidth="1"/>
    <col min="695" max="695" width="6.42578125" style="1" customWidth="1"/>
    <col min="696" max="698" width="8.140625" style="1" customWidth="1"/>
    <col min="699" max="705" width="10.42578125" style="1" customWidth="1"/>
    <col min="706" max="706" width="7" style="1" customWidth="1"/>
    <col min="707" max="707" width="6.85546875" style="1" customWidth="1"/>
    <col min="708" max="708" width="6.42578125" style="1" customWidth="1"/>
    <col min="709" max="709" width="6.85546875" style="1" customWidth="1"/>
    <col min="710" max="710" width="6.7109375" style="1" customWidth="1"/>
    <col min="711" max="711" width="6.42578125" style="1" customWidth="1"/>
    <col min="712" max="712" width="5.140625" style="1" customWidth="1"/>
    <col min="713" max="713" width="5.7109375" style="1" customWidth="1"/>
    <col min="714" max="714" width="5.42578125" style="1" customWidth="1"/>
    <col min="715" max="715" width="6.28515625" style="1" customWidth="1"/>
    <col min="716" max="716" width="5.140625" style="1" customWidth="1"/>
    <col min="717" max="719" width="7.42578125" style="1" customWidth="1"/>
    <col min="720" max="723" width="5.42578125" style="1" customWidth="1"/>
    <col min="724" max="724" width="7" style="1" customWidth="1"/>
    <col min="725" max="725" width="6.140625" style="1" customWidth="1"/>
    <col min="726" max="727" width="5.85546875" style="1" customWidth="1"/>
    <col min="728" max="729" width="6.42578125" style="1" customWidth="1"/>
    <col min="730" max="730" width="5.85546875" style="1" customWidth="1"/>
    <col min="731" max="731" width="6.85546875" style="1" customWidth="1"/>
    <col min="732" max="733" width="8.42578125" style="1" customWidth="1"/>
    <col min="734" max="734" width="50.42578125" style="1" customWidth="1"/>
    <col min="735" max="744" width="4.42578125" style="1" customWidth="1"/>
    <col min="745" max="746" width="4.28515625" style="1" customWidth="1"/>
    <col min="747" max="934" width="4.28515625" style="1"/>
    <col min="935" max="935" width="5.85546875" style="1" customWidth="1"/>
    <col min="936" max="936" width="11.7109375" style="1" customWidth="1"/>
    <col min="937" max="943" width="6.42578125" style="1" customWidth="1"/>
    <col min="944" max="944" width="7.140625" style="1" customWidth="1"/>
    <col min="945" max="945" width="6.42578125" style="1" customWidth="1"/>
    <col min="946" max="946" width="5.7109375" style="1" customWidth="1"/>
    <col min="947" max="947" width="6.42578125" style="1" customWidth="1"/>
    <col min="948" max="948" width="5.85546875" style="1" customWidth="1"/>
    <col min="949" max="949" width="7" style="1" customWidth="1"/>
    <col min="950" max="950" width="6.7109375" style="1" customWidth="1"/>
    <col min="951" max="951" width="6.42578125" style="1" customWidth="1"/>
    <col min="952" max="954" width="8.140625" style="1" customWidth="1"/>
    <col min="955" max="961" width="10.42578125" style="1" customWidth="1"/>
    <col min="962" max="962" width="7" style="1" customWidth="1"/>
    <col min="963" max="963" width="6.85546875" style="1" customWidth="1"/>
    <col min="964" max="964" width="6.42578125" style="1" customWidth="1"/>
    <col min="965" max="965" width="6.85546875" style="1" customWidth="1"/>
    <col min="966" max="966" width="6.7109375" style="1" customWidth="1"/>
    <col min="967" max="967" width="6.42578125" style="1" customWidth="1"/>
    <col min="968" max="968" width="5.140625" style="1" customWidth="1"/>
    <col min="969" max="969" width="5.7109375" style="1" customWidth="1"/>
    <col min="970" max="970" width="5.42578125" style="1" customWidth="1"/>
    <col min="971" max="971" width="6.28515625" style="1" customWidth="1"/>
    <col min="972" max="972" width="5.140625" style="1" customWidth="1"/>
    <col min="973" max="975" width="7.42578125" style="1" customWidth="1"/>
    <col min="976" max="979" width="5.42578125" style="1" customWidth="1"/>
    <col min="980" max="980" width="7" style="1" customWidth="1"/>
    <col min="981" max="981" width="6.140625" style="1" customWidth="1"/>
    <col min="982" max="983" width="5.85546875" style="1" customWidth="1"/>
    <col min="984" max="985" width="6.42578125" style="1" customWidth="1"/>
    <col min="986" max="986" width="5.85546875" style="1" customWidth="1"/>
    <col min="987" max="987" width="6.85546875" style="1" customWidth="1"/>
    <col min="988" max="989" width="8.42578125" style="1" customWidth="1"/>
    <col min="990" max="990" width="50.42578125" style="1" customWidth="1"/>
    <col min="991" max="1000" width="4.42578125" style="1" customWidth="1"/>
    <col min="1001" max="1002" width="4.28515625" style="1" customWidth="1"/>
    <col min="1003" max="1190" width="4.28515625" style="1"/>
    <col min="1191" max="1191" width="5.85546875" style="1" customWidth="1"/>
    <col min="1192" max="1192" width="11.7109375" style="1" customWidth="1"/>
    <col min="1193" max="1199" width="6.42578125" style="1" customWidth="1"/>
    <col min="1200" max="1200" width="7.140625" style="1" customWidth="1"/>
    <col min="1201" max="1201" width="6.42578125" style="1" customWidth="1"/>
    <col min="1202" max="1202" width="5.7109375" style="1" customWidth="1"/>
    <col min="1203" max="1203" width="6.42578125" style="1" customWidth="1"/>
    <col min="1204" max="1204" width="5.85546875" style="1" customWidth="1"/>
    <col min="1205" max="1205" width="7" style="1" customWidth="1"/>
    <col min="1206" max="1206" width="6.7109375" style="1" customWidth="1"/>
    <col min="1207" max="1207" width="6.42578125" style="1" customWidth="1"/>
    <col min="1208" max="1210" width="8.140625" style="1" customWidth="1"/>
    <col min="1211" max="1217" width="10.42578125" style="1" customWidth="1"/>
    <col min="1218" max="1218" width="7" style="1" customWidth="1"/>
    <col min="1219" max="1219" width="6.85546875" style="1" customWidth="1"/>
    <col min="1220" max="1220" width="6.42578125" style="1" customWidth="1"/>
    <col min="1221" max="1221" width="6.85546875" style="1" customWidth="1"/>
    <col min="1222" max="1222" width="6.7109375" style="1" customWidth="1"/>
    <col min="1223" max="1223" width="6.42578125" style="1" customWidth="1"/>
    <col min="1224" max="1224" width="5.140625" style="1" customWidth="1"/>
    <col min="1225" max="1225" width="5.7109375" style="1" customWidth="1"/>
    <col min="1226" max="1226" width="5.42578125" style="1" customWidth="1"/>
    <col min="1227" max="1227" width="6.28515625" style="1" customWidth="1"/>
    <col min="1228" max="1228" width="5.140625" style="1" customWidth="1"/>
    <col min="1229" max="1231" width="7.42578125" style="1" customWidth="1"/>
    <col min="1232" max="1235" width="5.42578125" style="1" customWidth="1"/>
    <col min="1236" max="1236" width="7" style="1" customWidth="1"/>
    <col min="1237" max="1237" width="6.140625" style="1" customWidth="1"/>
    <col min="1238" max="1239" width="5.85546875" style="1" customWidth="1"/>
    <col min="1240" max="1241" width="6.42578125" style="1" customWidth="1"/>
    <col min="1242" max="1242" width="5.85546875" style="1" customWidth="1"/>
    <col min="1243" max="1243" width="6.85546875" style="1" customWidth="1"/>
    <col min="1244" max="1245" width="8.42578125" style="1" customWidth="1"/>
    <col min="1246" max="1246" width="50.42578125" style="1" customWidth="1"/>
    <col min="1247" max="1256" width="4.42578125" style="1" customWidth="1"/>
    <col min="1257" max="1258" width="4.28515625" style="1" customWidth="1"/>
    <col min="1259" max="1446" width="4.28515625" style="1"/>
    <col min="1447" max="1447" width="5.85546875" style="1" customWidth="1"/>
    <col min="1448" max="1448" width="11.7109375" style="1" customWidth="1"/>
    <col min="1449" max="1455" width="6.42578125" style="1" customWidth="1"/>
    <col min="1456" max="1456" width="7.140625" style="1" customWidth="1"/>
    <col min="1457" max="1457" width="6.42578125" style="1" customWidth="1"/>
    <col min="1458" max="1458" width="5.7109375" style="1" customWidth="1"/>
    <col min="1459" max="1459" width="6.42578125" style="1" customWidth="1"/>
    <col min="1460" max="1460" width="5.85546875" style="1" customWidth="1"/>
    <col min="1461" max="1461" width="7" style="1" customWidth="1"/>
    <col min="1462" max="1462" width="6.7109375" style="1" customWidth="1"/>
    <col min="1463" max="1463" width="6.42578125" style="1" customWidth="1"/>
    <col min="1464" max="1466" width="8.140625" style="1" customWidth="1"/>
    <col min="1467" max="1473" width="10.42578125" style="1" customWidth="1"/>
    <col min="1474" max="1474" width="7" style="1" customWidth="1"/>
    <col min="1475" max="1475" width="6.85546875" style="1" customWidth="1"/>
    <col min="1476" max="1476" width="6.42578125" style="1" customWidth="1"/>
    <col min="1477" max="1477" width="6.85546875" style="1" customWidth="1"/>
    <col min="1478" max="1478" width="6.7109375" style="1" customWidth="1"/>
    <col min="1479" max="1479" width="6.42578125" style="1" customWidth="1"/>
    <col min="1480" max="1480" width="5.140625" style="1" customWidth="1"/>
    <col min="1481" max="1481" width="5.7109375" style="1" customWidth="1"/>
    <col min="1482" max="1482" width="5.42578125" style="1" customWidth="1"/>
    <col min="1483" max="1483" width="6.28515625" style="1" customWidth="1"/>
    <col min="1484" max="1484" width="5.140625" style="1" customWidth="1"/>
    <col min="1485" max="1487" width="7.42578125" style="1" customWidth="1"/>
    <col min="1488" max="1491" width="5.42578125" style="1" customWidth="1"/>
    <col min="1492" max="1492" width="7" style="1" customWidth="1"/>
    <col min="1493" max="1493" width="6.140625" style="1" customWidth="1"/>
    <col min="1494" max="1495" width="5.85546875" style="1" customWidth="1"/>
    <col min="1496" max="1497" width="6.42578125" style="1" customWidth="1"/>
    <col min="1498" max="1498" width="5.85546875" style="1" customWidth="1"/>
    <col min="1499" max="1499" width="6.85546875" style="1" customWidth="1"/>
    <col min="1500" max="1501" width="8.42578125" style="1" customWidth="1"/>
    <col min="1502" max="1502" width="50.42578125" style="1" customWidth="1"/>
    <col min="1503" max="1512" width="4.42578125" style="1" customWidth="1"/>
    <col min="1513" max="1514" width="4.28515625" style="1" customWidth="1"/>
    <col min="1515" max="1702" width="4.28515625" style="1"/>
    <col min="1703" max="1703" width="5.85546875" style="1" customWidth="1"/>
    <col min="1704" max="1704" width="11.7109375" style="1" customWidth="1"/>
    <col min="1705" max="1711" width="6.42578125" style="1" customWidth="1"/>
    <col min="1712" max="1712" width="7.140625" style="1" customWidth="1"/>
    <col min="1713" max="1713" width="6.42578125" style="1" customWidth="1"/>
    <col min="1714" max="1714" width="5.7109375" style="1" customWidth="1"/>
    <col min="1715" max="1715" width="6.42578125" style="1" customWidth="1"/>
    <col min="1716" max="1716" width="5.85546875" style="1" customWidth="1"/>
    <col min="1717" max="1717" width="7" style="1" customWidth="1"/>
    <col min="1718" max="1718" width="6.7109375" style="1" customWidth="1"/>
    <col min="1719" max="1719" width="6.42578125" style="1" customWidth="1"/>
    <col min="1720" max="1722" width="8.140625" style="1" customWidth="1"/>
    <col min="1723" max="1729" width="10.42578125" style="1" customWidth="1"/>
    <col min="1730" max="1730" width="7" style="1" customWidth="1"/>
    <col min="1731" max="1731" width="6.85546875" style="1" customWidth="1"/>
    <col min="1732" max="1732" width="6.42578125" style="1" customWidth="1"/>
    <col min="1733" max="1733" width="6.85546875" style="1" customWidth="1"/>
    <col min="1734" max="1734" width="6.7109375" style="1" customWidth="1"/>
    <col min="1735" max="1735" width="6.42578125" style="1" customWidth="1"/>
    <col min="1736" max="1736" width="5.140625" style="1" customWidth="1"/>
    <col min="1737" max="1737" width="5.7109375" style="1" customWidth="1"/>
    <col min="1738" max="1738" width="5.42578125" style="1" customWidth="1"/>
    <col min="1739" max="1739" width="6.28515625" style="1" customWidth="1"/>
    <col min="1740" max="1740" width="5.140625" style="1" customWidth="1"/>
    <col min="1741" max="1743" width="7.42578125" style="1" customWidth="1"/>
    <col min="1744" max="1747" width="5.42578125" style="1" customWidth="1"/>
    <col min="1748" max="1748" width="7" style="1" customWidth="1"/>
    <col min="1749" max="1749" width="6.140625" style="1" customWidth="1"/>
    <col min="1750" max="1751" width="5.85546875" style="1" customWidth="1"/>
    <col min="1752" max="1753" width="6.42578125" style="1" customWidth="1"/>
    <col min="1754" max="1754" width="5.85546875" style="1" customWidth="1"/>
    <col min="1755" max="1755" width="6.85546875" style="1" customWidth="1"/>
    <col min="1756" max="1757" width="8.42578125" style="1" customWidth="1"/>
    <col min="1758" max="1758" width="50.42578125" style="1" customWidth="1"/>
    <col min="1759" max="1768" width="4.42578125" style="1" customWidth="1"/>
    <col min="1769" max="1770" width="4.28515625" style="1" customWidth="1"/>
    <col min="1771" max="1958" width="4.28515625" style="1"/>
    <col min="1959" max="1959" width="5.85546875" style="1" customWidth="1"/>
    <col min="1960" max="1960" width="11.7109375" style="1" customWidth="1"/>
    <col min="1961" max="1967" width="6.42578125" style="1" customWidth="1"/>
    <col min="1968" max="1968" width="7.140625" style="1" customWidth="1"/>
    <col min="1969" max="1969" width="6.42578125" style="1" customWidth="1"/>
    <col min="1970" max="1970" width="5.7109375" style="1" customWidth="1"/>
    <col min="1971" max="1971" width="6.42578125" style="1" customWidth="1"/>
    <col min="1972" max="1972" width="5.85546875" style="1" customWidth="1"/>
    <col min="1973" max="1973" width="7" style="1" customWidth="1"/>
    <col min="1974" max="1974" width="6.7109375" style="1" customWidth="1"/>
    <col min="1975" max="1975" width="6.42578125" style="1" customWidth="1"/>
    <col min="1976" max="1978" width="8.140625" style="1" customWidth="1"/>
    <col min="1979" max="1985" width="10.42578125" style="1" customWidth="1"/>
    <col min="1986" max="1986" width="7" style="1" customWidth="1"/>
    <col min="1987" max="1987" width="6.85546875" style="1" customWidth="1"/>
    <col min="1988" max="1988" width="6.42578125" style="1" customWidth="1"/>
    <col min="1989" max="1989" width="6.85546875" style="1" customWidth="1"/>
    <col min="1990" max="1990" width="6.7109375" style="1" customWidth="1"/>
    <col min="1991" max="1991" width="6.42578125" style="1" customWidth="1"/>
    <col min="1992" max="1992" width="5.140625" style="1" customWidth="1"/>
    <col min="1993" max="1993" width="5.7109375" style="1" customWidth="1"/>
    <col min="1994" max="1994" width="5.42578125" style="1" customWidth="1"/>
    <col min="1995" max="1995" width="6.28515625" style="1" customWidth="1"/>
    <col min="1996" max="1996" width="5.140625" style="1" customWidth="1"/>
    <col min="1997" max="1999" width="7.42578125" style="1" customWidth="1"/>
    <col min="2000" max="2003" width="5.42578125" style="1" customWidth="1"/>
    <col min="2004" max="2004" width="7" style="1" customWidth="1"/>
    <col min="2005" max="2005" width="6.140625" style="1" customWidth="1"/>
    <col min="2006" max="2007" width="5.85546875" style="1" customWidth="1"/>
    <col min="2008" max="2009" width="6.42578125" style="1" customWidth="1"/>
    <col min="2010" max="2010" width="5.85546875" style="1" customWidth="1"/>
    <col min="2011" max="2011" width="6.85546875" style="1" customWidth="1"/>
    <col min="2012" max="2013" width="8.42578125" style="1" customWidth="1"/>
    <col min="2014" max="2014" width="50.42578125" style="1" customWidth="1"/>
    <col min="2015" max="2024" width="4.42578125" style="1" customWidth="1"/>
    <col min="2025" max="2026" width="4.28515625" style="1" customWidth="1"/>
    <col min="2027" max="2214" width="4.28515625" style="1"/>
    <col min="2215" max="2215" width="5.85546875" style="1" customWidth="1"/>
    <col min="2216" max="2216" width="11.7109375" style="1" customWidth="1"/>
    <col min="2217" max="2223" width="6.42578125" style="1" customWidth="1"/>
    <col min="2224" max="2224" width="7.140625" style="1" customWidth="1"/>
    <col min="2225" max="2225" width="6.42578125" style="1" customWidth="1"/>
    <col min="2226" max="2226" width="5.7109375" style="1" customWidth="1"/>
    <col min="2227" max="2227" width="6.42578125" style="1" customWidth="1"/>
    <col min="2228" max="2228" width="5.85546875" style="1" customWidth="1"/>
    <col min="2229" max="2229" width="7" style="1" customWidth="1"/>
    <col min="2230" max="2230" width="6.7109375" style="1" customWidth="1"/>
    <col min="2231" max="2231" width="6.42578125" style="1" customWidth="1"/>
    <col min="2232" max="2234" width="8.140625" style="1" customWidth="1"/>
    <col min="2235" max="2241" width="10.42578125" style="1" customWidth="1"/>
    <col min="2242" max="2242" width="7" style="1" customWidth="1"/>
    <col min="2243" max="2243" width="6.85546875" style="1" customWidth="1"/>
    <col min="2244" max="2244" width="6.42578125" style="1" customWidth="1"/>
    <col min="2245" max="2245" width="6.85546875" style="1" customWidth="1"/>
    <col min="2246" max="2246" width="6.7109375" style="1" customWidth="1"/>
    <col min="2247" max="2247" width="6.42578125" style="1" customWidth="1"/>
    <col min="2248" max="2248" width="5.140625" style="1" customWidth="1"/>
    <col min="2249" max="2249" width="5.7109375" style="1" customWidth="1"/>
    <col min="2250" max="2250" width="5.42578125" style="1" customWidth="1"/>
    <col min="2251" max="2251" width="6.28515625" style="1" customWidth="1"/>
    <col min="2252" max="2252" width="5.140625" style="1" customWidth="1"/>
    <col min="2253" max="2255" width="7.42578125" style="1" customWidth="1"/>
    <col min="2256" max="2259" width="5.42578125" style="1" customWidth="1"/>
    <col min="2260" max="2260" width="7" style="1" customWidth="1"/>
    <col min="2261" max="2261" width="6.140625" style="1" customWidth="1"/>
    <col min="2262" max="2263" width="5.85546875" style="1" customWidth="1"/>
    <col min="2264" max="2265" width="6.42578125" style="1" customWidth="1"/>
    <col min="2266" max="2266" width="5.85546875" style="1" customWidth="1"/>
    <col min="2267" max="2267" width="6.85546875" style="1" customWidth="1"/>
    <col min="2268" max="2269" width="8.42578125" style="1" customWidth="1"/>
    <col min="2270" max="2270" width="50.42578125" style="1" customWidth="1"/>
    <col min="2271" max="2280" width="4.42578125" style="1" customWidth="1"/>
    <col min="2281" max="2282" width="4.28515625" style="1" customWidth="1"/>
    <col min="2283" max="2470" width="4.28515625" style="1"/>
    <col min="2471" max="2471" width="5.85546875" style="1" customWidth="1"/>
    <col min="2472" max="2472" width="11.7109375" style="1" customWidth="1"/>
    <col min="2473" max="2479" width="6.42578125" style="1" customWidth="1"/>
    <col min="2480" max="2480" width="7.140625" style="1" customWidth="1"/>
    <col min="2481" max="2481" width="6.42578125" style="1" customWidth="1"/>
    <col min="2482" max="2482" width="5.7109375" style="1" customWidth="1"/>
    <col min="2483" max="2483" width="6.42578125" style="1" customWidth="1"/>
    <col min="2484" max="2484" width="5.85546875" style="1" customWidth="1"/>
    <col min="2485" max="2485" width="7" style="1" customWidth="1"/>
    <col min="2486" max="2486" width="6.7109375" style="1" customWidth="1"/>
    <col min="2487" max="2487" width="6.42578125" style="1" customWidth="1"/>
    <col min="2488" max="2490" width="8.140625" style="1" customWidth="1"/>
    <col min="2491" max="2497" width="10.42578125" style="1" customWidth="1"/>
    <col min="2498" max="2498" width="7" style="1" customWidth="1"/>
    <col min="2499" max="2499" width="6.85546875" style="1" customWidth="1"/>
    <col min="2500" max="2500" width="6.42578125" style="1" customWidth="1"/>
    <col min="2501" max="2501" width="6.85546875" style="1" customWidth="1"/>
    <col min="2502" max="2502" width="6.7109375" style="1" customWidth="1"/>
    <col min="2503" max="2503" width="6.42578125" style="1" customWidth="1"/>
    <col min="2504" max="2504" width="5.140625" style="1" customWidth="1"/>
    <col min="2505" max="2505" width="5.7109375" style="1" customWidth="1"/>
    <col min="2506" max="2506" width="5.42578125" style="1" customWidth="1"/>
    <col min="2507" max="2507" width="6.28515625" style="1" customWidth="1"/>
    <col min="2508" max="2508" width="5.140625" style="1" customWidth="1"/>
    <col min="2509" max="2511" width="7.42578125" style="1" customWidth="1"/>
    <col min="2512" max="2515" width="5.42578125" style="1" customWidth="1"/>
    <col min="2516" max="2516" width="7" style="1" customWidth="1"/>
    <col min="2517" max="2517" width="6.140625" style="1" customWidth="1"/>
    <col min="2518" max="2519" width="5.85546875" style="1" customWidth="1"/>
    <col min="2520" max="2521" width="6.42578125" style="1" customWidth="1"/>
    <col min="2522" max="2522" width="5.85546875" style="1" customWidth="1"/>
    <col min="2523" max="2523" width="6.85546875" style="1" customWidth="1"/>
    <col min="2524" max="2525" width="8.42578125" style="1" customWidth="1"/>
    <col min="2526" max="2526" width="50.42578125" style="1" customWidth="1"/>
    <col min="2527" max="2536" width="4.42578125" style="1" customWidth="1"/>
    <col min="2537" max="2538" width="4.28515625" style="1" customWidth="1"/>
    <col min="2539" max="2726" width="4.28515625" style="1"/>
    <col min="2727" max="2727" width="5.85546875" style="1" customWidth="1"/>
    <col min="2728" max="2728" width="11.7109375" style="1" customWidth="1"/>
    <col min="2729" max="2735" width="6.42578125" style="1" customWidth="1"/>
    <col min="2736" max="2736" width="7.140625" style="1" customWidth="1"/>
    <col min="2737" max="2737" width="6.42578125" style="1" customWidth="1"/>
    <col min="2738" max="2738" width="5.7109375" style="1" customWidth="1"/>
    <col min="2739" max="2739" width="6.42578125" style="1" customWidth="1"/>
    <col min="2740" max="2740" width="5.85546875" style="1" customWidth="1"/>
    <col min="2741" max="2741" width="7" style="1" customWidth="1"/>
    <col min="2742" max="2742" width="6.7109375" style="1" customWidth="1"/>
    <col min="2743" max="2743" width="6.42578125" style="1" customWidth="1"/>
    <col min="2744" max="2746" width="8.140625" style="1" customWidth="1"/>
    <col min="2747" max="2753" width="10.42578125" style="1" customWidth="1"/>
    <col min="2754" max="2754" width="7" style="1" customWidth="1"/>
    <col min="2755" max="2755" width="6.85546875" style="1" customWidth="1"/>
    <col min="2756" max="2756" width="6.42578125" style="1" customWidth="1"/>
    <col min="2757" max="2757" width="6.85546875" style="1" customWidth="1"/>
    <col min="2758" max="2758" width="6.7109375" style="1" customWidth="1"/>
    <col min="2759" max="2759" width="6.42578125" style="1" customWidth="1"/>
    <col min="2760" max="2760" width="5.140625" style="1" customWidth="1"/>
    <col min="2761" max="2761" width="5.7109375" style="1" customWidth="1"/>
    <col min="2762" max="2762" width="5.42578125" style="1" customWidth="1"/>
    <col min="2763" max="2763" width="6.28515625" style="1" customWidth="1"/>
    <col min="2764" max="2764" width="5.140625" style="1" customWidth="1"/>
    <col min="2765" max="2767" width="7.42578125" style="1" customWidth="1"/>
    <col min="2768" max="2771" width="5.42578125" style="1" customWidth="1"/>
    <col min="2772" max="2772" width="7" style="1" customWidth="1"/>
    <col min="2773" max="2773" width="6.140625" style="1" customWidth="1"/>
    <col min="2774" max="2775" width="5.85546875" style="1" customWidth="1"/>
    <col min="2776" max="2777" width="6.42578125" style="1" customWidth="1"/>
    <col min="2778" max="2778" width="5.85546875" style="1" customWidth="1"/>
    <col min="2779" max="2779" width="6.85546875" style="1" customWidth="1"/>
    <col min="2780" max="2781" width="8.42578125" style="1" customWidth="1"/>
    <col min="2782" max="2782" width="50.42578125" style="1" customWidth="1"/>
    <col min="2783" max="2792" width="4.42578125" style="1" customWidth="1"/>
    <col min="2793" max="2794" width="4.28515625" style="1" customWidth="1"/>
    <col min="2795" max="2982" width="4.28515625" style="1"/>
    <col min="2983" max="2983" width="5.85546875" style="1" customWidth="1"/>
    <col min="2984" max="2984" width="11.7109375" style="1" customWidth="1"/>
    <col min="2985" max="2991" width="6.42578125" style="1" customWidth="1"/>
    <col min="2992" max="2992" width="7.140625" style="1" customWidth="1"/>
    <col min="2993" max="2993" width="6.42578125" style="1" customWidth="1"/>
    <col min="2994" max="2994" width="5.7109375" style="1" customWidth="1"/>
    <col min="2995" max="2995" width="6.42578125" style="1" customWidth="1"/>
    <col min="2996" max="2996" width="5.85546875" style="1" customWidth="1"/>
    <col min="2997" max="2997" width="7" style="1" customWidth="1"/>
    <col min="2998" max="2998" width="6.7109375" style="1" customWidth="1"/>
    <col min="2999" max="2999" width="6.42578125" style="1" customWidth="1"/>
    <col min="3000" max="3002" width="8.140625" style="1" customWidth="1"/>
    <col min="3003" max="3009" width="10.42578125" style="1" customWidth="1"/>
    <col min="3010" max="3010" width="7" style="1" customWidth="1"/>
    <col min="3011" max="3011" width="6.85546875" style="1" customWidth="1"/>
    <col min="3012" max="3012" width="6.42578125" style="1" customWidth="1"/>
    <col min="3013" max="3013" width="6.85546875" style="1" customWidth="1"/>
    <col min="3014" max="3014" width="6.7109375" style="1" customWidth="1"/>
    <col min="3015" max="3015" width="6.42578125" style="1" customWidth="1"/>
    <col min="3016" max="3016" width="5.140625" style="1" customWidth="1"/>
    <col min="3017" max="3017" width="5.7109375" style="1" customWidth="1"/>
    <col min="3018" max="3018" width="5.42578125" style="1" customWidth="1"/>
    <col min="3019" max="3019" width="6.28515625" style="1" customWidth="1"/>
    <col min="3020" max="3020" width="5.140625" style="1" customWidth="1"/>
    <col min="3021" max="3023" width="7.42578125" style="1" customWidth="1"/>
    <col min="3024" max="3027" width="5.42578125" style="1" customWidth="1"/>
    <col min="3028" max="3028" width="7" style="1" customWidth="1"/>
    <col min="3029" max="3029" width="6.140625" style="1" customWidth="1"/>
    <col min="3030" max="3031" width="5.85546875" style="1" customWidth="1"/>
    <col min="3032" max="3033" width="6.42578125" style="1" customWidth="1"/>
    <col min="3034" max="3034" width="5.85546875" style="1" customWidth="1"/>
    <col min="3035" max="3035" width="6.85546875" style="1" customWidth="1"/>
    <col min="3036" max="3037" width="8.42578125" style="1" customWidth="1"/>
    <col min="3038" max="3038" width="50.42578125" style="1" customWidth="1"/>
    <col min="3039" max="3048" width="4.42578125" style="1" customWidth="1"/>
    <col min="3049" max="3050" width="4.28515625" style="1" customWidth="1"/>
    <col min="3051" max="3238" width="4.28515625" style="1"/>
    <col min="3239" max="3239" width="5.85546875" style="1" customWidth="1"/>
    <col min="3240" max="3240" width="11.7109375" style="1" customWidth="1"/>
    <col min="3241" max="3247" width="6.42578125" style="1" customWidth="1"/>
    <col min="3248" max="3248" width="7.140625" style="1" customWidth="1"/>
    <col min="3249" max="3249" width="6.42578125" style="1" customWidth="1"/>
    <col min="3250" max="3250" width="5.7109375" style="1" customWidth="1"/>
    <col min="3251" max="3251" width="6.42578125" style="1" customWidth="1"/>
    <col min="3252" max="3252" width="5.85546875" style="1" customWidth="1"/>
    <col min="3253" max="3253" width="7" style="1" customWidth="1"/>
    <col min="3254" max="3254" width="6.7109375" style="1" customWidth="1"/>
    <col min="3255" max="3255" width="6.42578125" style="1" customWidth="1"/>
    <col min="3256" max="3258" width="8.140625" style="1" customWidth="1"/>
    <col min="3259" max="3265" width="10.42578125" style="1" customWidth="1"/>
    <col min="3266" max="3266" width="7" style="1" customWidth="1"/>
    <col min="3267" max="3267" width="6.85546875" style="1" customWidth="1"/>
    <col min="3268" max="3268" width="6.42578125" style="1" customWidth="1"/>
    <col min="3269" max="3269" width="6.85546875" style="1" customWidth="1"/>
    <col min="3270" max="3270" width="6.7109375" style="1" customWidth="1"/>
    <col min="3271" max="3271" width="6.42578125" style="1" customWidth="1"/>
    <col min="3272" max="3272" width="5.140625" style="1" customWidth="1"/>
    <col min="3273" max="3273" width="5.7109375" style="1" customWidth="1"/>
    <col min="3274" max="3274" width="5.42578125" style="1" customWidth="1"/>
    <col min="3275" max="3275" width="6.28515625" style="1" customWidth="1"/>
    <col min="3276" max="3276" width="5.140625" style="1" customWidth="1"/>
    <col min="3277" max="3279" width="7.42578125" style="1" customWidth="1"/>
    <col min="3280" max="3283" width="5.42578125" style="1" customWidth="1"/>
    <col min="3284" max="3284" width="7" style="1" customWidth="1"/>
    <col min="3285" max="3285" width="6.140625" style="1" customWidth="1"/>
    <col min="3286" max="3287" width="5.85546875" style="1" customWidth="1"/>
    <col min="3288" max="3289" width="6.42578125" style="1" customWidth="1"/>
    <col min="3290" max="3290" width="5.85546875" style="1" customWidth="1"/>
    <col min="3291" max="3291" width="6.85546875" style="1" customWidth="1"/>
    <col min="3292" max="3293" width="8.42578125" style="1" customWidth="1"/>
    <col min="3294" max="3294" width="50.42578125" style="1" customWidth="1"/>
    <col min="3295" max="3304" width="4.42578125" style="1" customWidth="1"/>
    <col min="3305" max="3306" width="4.28515625" style="1" customWidth="1"/>
    <col min="3307" max="3494" width="4.28515625" style="1"/>
    <col min="3495" max="3495" width="5.85546875" style="1" customWidth="1"/>
    <col min="3496" max="3496" width="11.7109375" style="1" customWidth="1"/>
    <col min="3497" max="3503" width="6.42578125" style="1" customWidth="1"/>
    <col min="3504" max="3504" width="7.140625" style="1" customWidth="1"/>
    <col min="3505" max="3505" width="6.42578125" style="1" customWidth="1"/>
    <col min="3506" max="3506" width="5.7109375" style="1" customWidth="1"/>
    <col min="3507" max="3507" width="6.42578125" style="1" customWidth="1"/>
    <col min="3508" max="3508" width="5.85546875" style="1" customWidth="1"/>
    <col min="3509" max="3509" width="7" style="1" customWidth="1"/>
    <col min="3510" max="3510" width="6.7109375" style="1" customWidth="1"/>
    <col min="3511" max="3511" width="6.42578125" style="1" customWidth="1"/>
    <col min="3512" max="3514" width="8.140625" style="1" customWidth="1"/>
    <col min="3515" max="3521" width="10.42578125" style="1" customWidth="1"/>
    <col min="3522" max="3522" width="7" style="1" customWidth="1"/>
    <col min="3523" max="3523" width="6.85546875" style="1" customWidth="1"/>
    <col min="3524" max="3524" width="6.42578125" style="1" customWidth="1"/>
    <col min="3525" max="3525" width="6.85546875" style="1" customWidth="1"/>
    <col min="3526" max="3526" width="6.7109375" style="1" customWidth="1"/>
    <col min="3527" max="3527" width="6.42578125" style="1" customWidth="1"/>
    <col min="3528" max="3528" width="5.140625" style="1" customWidth="1"/>
    <col min="3529" max="3529" width="5.7109375" style="1" customWidth="1"/>
    <col min="3530" max="3530" width="5.42578125" style="1" customWidth="1"/>
    <col min="3531" max="3531" width="6.28515625" style="1" customWidth="1"/>
    <col min="3532" max="3532" width="5.140625" style="1" customWidth="1"/>
    <col min="3533" max="3535" width="7.42578125" style="1" customWidth="1"/>
    <col min="3536" max="3539" width="5.42578125" style="1" customWidth="1"/>
    <col min="3540" max="3540" width="7" style="1" customWidth="1"/>
    <col min="3541" max="3541" width="6.140625" style="1" customWidth="1"/>
    <col min="3542" max="3543" width="5.85546875" style="1" customWidth="1"/>
    <col min="3544" max="3545" width="6.42578125" style="1" customWidth="1"/>
    <col min="3546" max="3546" width="5.85546875" style="1" customWidth="1"/>
    <col min="3547" max="3547" width="6.85546875" style="1" customWidth="1"/>
    <col min="3548" max="3549" width="8.42578125" style="1" customWidth="1"/>
    <col min="3550" max="3550" width="50.42578125" style="1" customWidth="1"/>
    <col min="3551" max="3560" width="4.42578125" style="1" customWidth="1"/>
    <col min="3561" max="3562" width="4.28515625" style="1" customWidth="1"/>
    <col min="3563" max="3750" width="4.28515625" style="1"/>
    <col min="3751" max="3751" width="5.85546875" style="1" customWidth="1"/>
    <col min="3752" max="3752" width="11.7109375" style="1" customWidth="1"/>
    <col min="3753" max="3759" width="6.42578125" style="1" customWidth="1"/>
    <col min="3760" max="3760" width="7.140625" style="1" customWidth="1"/>
    <col min="3761" max="3761" width="6.42578125" style="1" customWidth="1"/>
    <col min="3762" max="3762" width="5.7109375" style="1" customWidth="1"/>
    <col min="3763" max="3763" width="6.42578125" style="1" customWidth="1"/>
    <col min="3764" max="3764" width="5.85546875" style="1" customWidth="1"/>
    <col min="3765" max="3765" width="7" style="1" customWidth="1"/>
    <col min="3766" max="3766" width="6.7109375" style="1" customWidth="1"/>
    <col min="3767" max="3767" width="6.42578125" style="1" customWidth="1"/>
    <col min="3768" max="3770" width="8.140625" style="1" customWidth="1"/>
    <col min="3771" max="3777" width="10.42578125" style="1" customWidth="1"/>
    <col min="3778" max="3778" width="7" style="1" customWidth="1"/>
    <col min="3779" max="3779" width="6.85546875" style="1" customWidth="1"/>
    <col min="3780" max="3780" width="6.42578125" style="1" customWidth="1"/>
    <col min="3781" max="3781" width="6.85546875" style="1" customWidth="1"/>
    <col min="3782" max="3782" width="6.7109375" style="1" customWidth="1"/>
    <col min="3783" max="3783" width="6.42578125" style="1" customWidth="1"/>
    <col min="3784" max="3784" width="5.140625" style="1" customWidth="1"/>
    <col min="3785" max="3785" width="5.7109375" style="1" customWidth="1"/>
    <col min="3786" max="3786" width="5.42578125" style="1" customWidth="1"/>
    <col min="3787" max="3787" width="6.28515625" style="1" customWidth="1"/>
    <col min="3788" max="3788" width="5.140625" style="1" customWidth="1"/>
    <col min="3789" max="3791" width="7.42578125" style="1" customWidth="1"/>
    <col min="3792" max="3795" width="5.42578125" style="1" customWidth="1"/>
    <col min="3796" max="3796" width="7" style="1" customWidth="1"/>
    <col min="3797" max="3797" width="6.140625" style="1" customWidth="1"/>
    <col min="3798" max="3799" width="5.85546875" style="1" customWidth="1"/>
    <col min="3800" max="3801" width="6.42578125" style="1" customWidth="1"/>
    <col min="3802" max="3802" width="5.85546875" style="1" customWidth="1"/>
    <col min="3803" max="3803" width="6.85546875" style="1" customWidth="1"/>
    <col min="3804" max="3805" width="8.42578125" style="1" customWidth="1"/>
    <col min="3806" max="3806" width="50.42578125" style="1" customWidth="1"/>
    <col min="3807" max="3816" width="4.42578125" style="1" customWidth="1"/>
    <col min="3817" max="3818" width="4.28515625" style="1" customWidth="1"/>
    <col min="3819" max="4006" width="4.28515625" style="1"/>
    <col min="4007" max="4007" width="5.85546875" style="1" customWidth="1"/>
    <col min="4008" max="4008" width="11.7109375" style="1" customWidth="1"/>
    <col min="4009" max="4015" width="6.42578125" style="1" customWidth="1"/>
    <col min="4016" max="4016" width="7.140625" style="1" customWidth="1"/>
    <col min="4017" max="4017" width="6.42578125" style="1" customWidth="1"/>
    <col min="4018" max="4018" width="5.7109375" style="1" customWidth="1"/>
    <col min="4019" max="4019" width="6.42578125" style="1" customWidth="1"/>
    <col min="4020" max="4020" width="5.85546875" style="1" customWidth="1"/>
    <col min="4021" max="4021" width="7" style="1" customWidth="1"/>
    <col min="4022" max="4022" width="6.7109375" style="1" customWidth="1"/>
    <col min="4023" max="4023" width="6.42578125" style="1" customWidth="1"/>
    <col min="4024" max="4026" width="8.140625" style="1" customWidth="1"/>
    <col min="4027" max="4033" width="10.42578125" style="1" customWidth="1"/>
    <col min="4034" max="4034" width="7" style="1" customWidth="1"/>
    <col min="4035" max="4035" width="6.85546875" style="1" customWidth="1"/>
    <col min="4036" max="4036" width="6.42578125" style="1" customWidth="1"/>
    <col min="4037" max="4037" width="6.85546875" style="1" customWidth="1"/>
    <col min="4038" max="4038" width="6.7109375" style="1" customWidth="1"/>
    <col min="4039" max="4039" width="6.42578125" style="1" customWidth="1"/>
    <col min="4040" max="4040" width="5.140625" style="1" customWidth="1"/>
    <col min="4041" max="4041" width="5.7109375" style="1" customWidth="1"/>
    <col min="4042" max="4042" width="5.42578125" style="1" customWidth="1"/>
    <col min="4043" max="4043" width="6.28515625" style="1" customWidth="1"/>
    <col min="4044" max="4044" width="5.140625" style="1" customWidth="1"/>
    <col min="4045" max="4047" width="7.42578125" style="1" customWidth="1"/>
    <col min="4048" max="4051" width="5.42578125" style="1" customWidth="1"/>
    <col min="4052" max="4052" width="7" style="1" customWidth="1"/>
    <col min="4053" max="4053" width="6.140625" style="1" customWidth="1"/>
    <col min="4054" max="4055" width="5.85546875" style="1" customWidth="1"/>
    <col min="4056" max="4057" width="6.42578125" style="1" customWidth="1"/>
    <col min="4058" max="4058" width="5.85546875" style="1" customWidth="1"/>
    <col min="4059" max="4059" width="6.85546875" style="1" customWidth="1"/>
    <col min="4060" max="4061" width="8.42578125" style="1" customWidth="1"/>
    <col min="4062" max="4062" width="50.42578125" style="1" customWidth="1"/>
    <col min="4063" max="4072" width="4.42578125" style="1" customWidth="1"/>
    <col min="4073" max="4074" width="4.28515625" style="1" customWidth="1"/>
    <col min="4075" max="4262" width="4.28515625" style="1"/>
    <col min="4263" max="4263" width="5.85546875" style="1" customWidth="1"/>
    <col min="4264" max="4264" width="11.7109375" style="1" customWidth="1"/>
    <col min="4265" max="4271" width="6.42578125" style="1" customWidth="1"/>
    <col min="4272" max="4272" width="7.140625" style="1" customWidth="1"/>
    <col min="4273" max="4273" width="6.42578125" style="1" customWidth="1"/>
    <col min="4274" max="4274" width="5.7109375" style="1" customWidth="1"/>
    <col min="4275" max="4275" width="6.42578125" style="1" customWidth="1"/>
    <col min="4276" max="4276" width="5.85546875" style="1" customWidth="1"/>
    <col min="4277" max="4277" width="7" style="1" customWidth="1"/>
    <col min="4278" max="4278" width="6.7109375" style="1" customWidth="1"/>
    <col min="4279" max="4279" width="6.42578125" style="1" customWidth="1"/>
    <col min="4280" max="4282" width="8.140625" style="1" customWidth="1"/>
    <col min="4283" max="4289" width="10.42578125" style="1" customWidth="1"/>
    <col min="4290" max="4290" width="7" style="1" customWidth="1"/>
    <col min="4291" max="4291" width="6.85546875" style="1" customWidth="1"/>
    <col min="4292" max="4292" width="6.42578125" style="1" customWidth="1"/>
    <col min="4293" max="4293" width="6.85546875" style="1" customWidth="1"/>
    <col min="4294" max="4294" width="6.7109375" style="1" customWidth="1"/>
    <col min="4295" max="4295" width="6.42578125" style="1" customWidth="1"/>
    <col min="4296" max="4296" width="5.140625" style="1" customWidth="1"/>
    <col min="4297" max="4297" width="5.7109375" style="1" customWidth="1"/>
    <col min="4298" max="4298" width="5.42578125" style="1" customWidth="1"/>
    <col min="4299" max="4299" width="6.28515625" style="1" customWidth="1"/>
    <col min="4300" max="4300" width="5.140625" style="1" customWidth="1"/>
    <col min="4301" max="4303" width="7.42578125" style="1" customWidth="1"/>
    <col min="4304" max="4307" width="5.42578125" style="1" customWidth="1"/>
    <col min="4308" max="4308" width="7" style="1" customWidth="1"/>
    <col min="4309" max="4309" width="6.140625" style="1" customWidth="1"/>
    <col min="4310" max="4311" width="5.85546875" style="1" customWidth="1"/>
    <col min="4312" max="4313" width="6.42578125" style="1" customWidth="1"/>
    <col min="4314" max="4314" width="5.85546875" style="1" customWidth="1"/>
    <col min="4315" max="4315" width="6.85546875" style="1" customWidth="1"/>
    <col min="4316" max="4317" width="8.42578125" style="1" customWidth="1"/>
    <col min="4318" max="4318" width="50.42578125" style="1" customWidth="1"/>
    <col min="4319" max="4328" width="4.42578125" style="1" customWidth="1"/>
    <col min="4329" max="4330" width="4.28515625" style="1" customWidth="1"/>
    <col min="4331" max="4518" width="4.28515625" style="1"/>
    <col min="4519" max="4519" width="5.85546875" style="1" customWidth="1"/>
    <col min="4520" max="4520" width="11.7109375" style="1" customWidth="1"/>
    <col min="4521" max="4527" width="6.42578125" style="1" customWidth="1"/>
    <col min="4528" max="4528" width="7.140625" style="1" customWidth="1"/>
    <col min="4529" max="4529" width="6.42578125" style="1" customWidth="1"/>
    <col min="4530" max="4530" width="5.7109375" style="1" customWidth="1"/>
    <col min="4531" max="4531" width="6.42578125" style="1" customWidth="1"/>
    <col min="4532" max="4532" width="5.85546875" style="1" customWidth="1"/>
    <col min="4533" max="4533" width="7" style="1" customWidth="1"/>
    <col min="4534" max="4534" width="6.7109375" style="1" customWidth="1"/>
    <col min="4535" max="4535" width="6.42578125" style="1" customWidth="1"/>
    <col min="4536" max="4538" width="8.140625" style="1" customWidth="1"/>
    <col min="4539" max="4545" width="10.42578125" style="1" customWidth="1"/>
    <col min="4546" max="4546" width="7" style="1" customWidth="1"/>
    <col min="4547" max="4547" width="6.85546875" style="1" customWidth="1"/>
    <col min="4548" max="4548" width="6.42578125" style="1" customWidth="1"/>
    <col min="4549" max="4549" width="6.85546875" style="1" customWidth="1"/>
    <col min="4550" max="4550" width="6.7109375" style="1" customWidth="1"/>
    <col min="4551" max="4551" width="6.42578125" style="1" customWidth="1"/>
    <col min="4552" max="4552" width="5.140625" style="1" customWidth="1"/>
    <col min="4553" max="4553" width="5.7109375" style="1" customWidth="1"/>
    <col min="4554" max="4554" width="5.42578125" style="1" customWidth="1"/>
    <col min="4555" max="4555" width="6.28515625" style="1" customWidth="1"/>
    <col min="4556" max="4556" width="5.140625" style="1" customWidth="1"/>
    <col min="4557" max="4559" width="7.42578125" style="1" customWidth="1"/>
    <col min="4560" max="4563" width="5.42578125" style="1" customWidth="1"/>
    <col min="4564" max="4564" width="7" style="1" customWidth="1"/>
    <col min="4565" max="4565" width="6.140625" style="1" customWidth="1"/>
    <col min="4566" max="4567" width="5.85546875" style="1" customWidth="1"/>
    <col min="4568" max="4569" width="6.42578125" style="1" customWidth="1"/>
    <col min="4570" max="4570" width="5.85546875" style="1" customWidth="1"/>
    <col min="4571" max="4571" width="6.85546875" style="1" customWidth="1"/>
    <col min="4572" max="4573" width="8.42578125" style="1" customWidth="1"/>
    <col min="4574" max="4574" width="50.42578125" style="1" customWidth="1"/>
    <col min="4575" max="4584" width="4.42578125" style="1" customWidth="1"/>
    <col min="4585" max="4586" width="4.28515625" style="1" customWidth="1"/>
    <col min="4587" max="4774" width="4.28515625" style="1"/>
    <col min="4775" max="4775" width="5.85546875" style="1" customWidth="1"/>
    <col min="4776" max="4776" width="11.7109375" style="1" customWidth="1"/>
    <col min="4777" max="4783" width="6.42578125" style="1" customWidth="1"/>
    <col min="4784" max="4784" width="7.140625" style="1" customWidth="1"/>
    <col min="4785" max="4785" width="6.42578125" style="1" customWidth="1"/>
    <col min="4786" max="4786" width="5.7109375" style="1" customWidth="1"/>
    <col min="4787" max="4787" width="6.42578125" style="1" customWidth="1"/>
    <col min="4788" max="4788" width="5.85546875" style="1" customWidth="1"/>
    <col min="4789" max="4789" width="7" style="1" customWidth="1"/>
    <col min="4790" max="4790" width="6.7109375" style="1" customWidth="1"/>
    <col min="4791" max="4791" width="6.42578125" style="1" customWidth="1"/>
    <col min="4792" max="4794" width="8.140625" style="1" customWidth="1"/>
    <col min="4795" max="4801" width="10.42578125" style="1" customWidth="1"/>
    <col min="4802" max="4802" width="7" style="1" customWidth="1"/>
    <col min="4803" max="4803" width="6.85546875" style="1" customWidth="1"/>
    <col min="4804" max="4804" width="6.42578125" style="1" customWidth="1"/>
    <col min="4805" max="4805" width="6.85546875" style="1" customWidth="1"/>
    <col min="4806" max="4806" width="6.7109375" style="1" customWidth="1"/>
    <col min="4807" max="4807" width="6.42578125" style="1" customWidth="1"/>
    <col min="4808" max="4808" width="5.140625" style="1" customWidth="1"/>
    <col min="4809" max="4809" width="5.7109375" style="1" customWidth="1"/>
    <col min="4810" max="4810" width="5.42578125" style="1" customWidth="1"/>
    <col min="4811" max="4811" width="6.28515625" style="1" customWidth="1"/>
    <col min="4812" max="4812" width="5.140625" style="1" customWidth="1"/>
    <col min="4813" max="4815" width="7.42578125" style="1" customWidth="1"/>
    <col min="4816" max="4819" width="5.42578125" style="1" customWidth="1"/>
    <col min="4820" max="4820" width="7" style="1" customWidth="1"/>
    <col min="4821" max="4821" width="6.140625" style="1" customWidth="1"/>
    <col min="4822" max="4823" width="5.85546875" style="1" customWidth="1"/>
    <col min="4824" max="4825" width="6.42578125" style="1" customWidth="1"/>
    <col min="4826" max="4826" width="5.85546875" style="1" customWidth="1"/>
    <col min="4827" max="4827" width="6.85546875" style="1" customWidth="1"/>
    <col min="4828" max="4829" width="8.42578125" style="1" customWidth="1"/>
    <col min="4830" max="4830" width="50.42578125" style="1" customWidth="1"/>
    <col min="4831" max="4840" width="4.42578125" style="1" customWidth="1"/>
    <col min="4841" max="4842" width="4.28515625" style="1" customWidth="1"/>
    <col min="4843" max="5030" width="4.28515625" style="1"/>
    <col min="5031" max="5031" width="5.85546875" style="1" customWidth="1"/>
    <col min="5032" max="5032" width="11.7109375" style="1" customWidth="1"/>
    <col min="5033" max="5039" width="6.42578125" style="1" customWidth="1"/>
    <col min="5040" max="5040" width="7.140625" style="1" customWidth="1"/>
    <col min="5041" max="5041" width="6.42578125" style="1" customWidth="1"/>
    <col min="5042" max="5042" width="5.7109375" style="1" customWidth="1"/>
    <col min="5043" max="5043" width="6.42578125" style="1" customWidth="1"/>
    <col min="5044" max="5044" width="5.85546875" style="1" customWidth="1"/>
    <col min="5045" max="5045" width="7" style="1" customWidth="1"/>
    <col min="5046" max="5046" width="6.7109375" style="1" customWidth="1"/>
    <col min="5047" max="5047" width="6.42578125" style="1" customWidth="1"/>
    <col min="5048" max="5050" width="8.140625" style="1" customWidth="1"/>
    <col min="5051" max="5057" width="10.42578125" style="1" customWidth="1"/>
    <col min="5058" max="5058" width="7" style="1" customWidth="1"/>
    <col min="5059" max="5059" width="6.85546875" style="1" customWidth="1"/>
    <col min="5060" max="5060" width="6.42578125" style="1" customWidth="1"/>
    <col min="5061" max="5061" width="6.85546875" style="1" customWidth="1"/>
    <col min="5062" max="5062" width="6.7109375" style="1" customWidth="1"/>
    <col min="5063" max="5063" width="6.42578125" style="1" customWidth="1"/>
    <col min="5064" max="5064" width="5.140625" style="1" customWidth="1"/>
    <col min="5065" max="5065" width="5.7109375" style="1" customWidth="1"/>
    <col min="5066" max="5066" width="5.42578125" style="1" customWidth="1"/>
    <col min="5067" max="5067" width="6.28515625" style="1" customWidth="1"/>
    <col min="5068" max="5068" width="5.140625" style="1" customWidth="1"/>
    <col min="5069" max="5071" width="7.42578125" style="1" customWidth="1"/>
    <col min="5072" max="5075" width="5.42578125" style="1" customWidth="1"/>
    <col min="5076" max="5076" width="7" style="1" customWidth="1"/>
    <col min="5077" max="5077" width="6.140625" style="1" customWidth="1"/>
    <col min="5078" max="5079" width="5.85546875" style="1" customWidth="1"/>
    <col min="5080" max="5081" width="6.42578125" style="1" customWidth="1"/>
    <col min="5082" max="5082" width="5.85546875" style="1" customWidth="1"/>
    <col min="5083" max="5083" width="6.85546875" style="1" customWidth="1"/>
    <col min="5084" max="5085" width="8.42578125" style="1" customWidth="1"/>
    <col min="5086" max="5086" width="50.42578125" style="1" customWidth="1"/>
    <col min="5087" max="5096" width="4.42578125" style="1" customWidth="1"/>
    <col min="5097" max="5098" width="4.28515625" style="1" customWidth="1"/>
    <col min="5099" max="5286" width="4.28515625" style="1"/>
    <col min="5287" max="5287" width="5.85546875" style="1" customWidth="1"/>
    <col min="5288" max="5288" width="11.7109375" style="1" customWidth="1"/>
    <col min="5289" max="5295" width="6.42578125" style="1" customWidth="1"/>
    <col min="5296" max="5296" width="7.140625" style="1" customWidth="1"/>
    <col min="5297" max="5297" width="6.42578125" style="1" customWidth="1"/>
    <col min="5298" max="5298" width="5.7109375" style="1" customWidth="1"/>
    <col min="5299" max="5299" width="6.42578125" style="1" customWidth="1"/>
    <col min="5300" max="5300" width="5.85546875" style="1" customWidth="1"/>
    <col min="5301" max="5301" width="7" style="1" customWidth="1"/>
    <col min="5302" max="5302" width="6.7109375" style="1" customWidth="1"/>
    <col min="5303" max="5303" width="6.42578125" style="1" customWidth="1"/>
    <col min="5304" max="5306" width="8.140625" style="1" customWidth="1"/>
    <col min="5307" max="5313" width="10.42578125" style="1" customWidth="1"/>
    <col min="5314" max="5314" width="7" style="1" customWidth="1"/>
    <col min="5315" max="5315" width="6.85546875" style="1" customWidth="1"/>
    <col min="5316" max="5316" width="6.42578125" style="1" customWidth="1"/>
    <col min="5317" max="5317" width="6.85546875" style="1" customWidth="1"/>
    <col min="5318" max="5318" width="6.7109375" style="1" customWidth="1"/>
    <col min="5319" max="5319" width="6.42578125" style="1" customWidth="1"/>
    <col min="5320" max="5320" width="5.140625" style="1" customWidth="1"/>
    <col min="5321" max="5321" width="5.7109375" style="1" customWidth="1"/>
    <col min="5322" max="5322" width="5.42578125" style="1" customWidth="1"/>
    <col min="5323" max="5323" width="6.28515625" style="1" customWidth="1"/>
    <col min="5324" max="5324" width="5.140625" style="1" customWidth="1"/>
    <col min="5325" max="5327" width="7.42578125" style="1" customWidth="1"/>
    <col min="5328" max="5331" width="5.42578125" style="1" customWidth="1"/>
    <col min="5332" max="5332" width="7" style="1" customWidth="1"/>
    <col min="5333" max="5333" width="6.140625" style="1" customWidth="1"/>
    <col min="5334" max="5335" width="5.85546875" style="1" customWidth="1"/>
    <col min="5336" max="5337" width="6.42578125" style="1" customWidth="1"/>
    <col min="5338" max="5338" width="5.85546875" style="1" customWidth="1"/>
    <col min="5339" max="5339" width="6.85546875" style="1" customWidth="1"/>
    <col min="5340" max="5341" width="8.42578125" style="1" customWidth="1"/>
    <col min="5342" max="5342" width="50.42578125" style="1" customWidth="1"/>
    <col min="5343" max="5352" width="4.42578125" style="1" customWidth="1"/>
    <col min="5353" max="5354" width="4.28515625" style="1" customWidth="1"/>
    <col min="5355" max="5542" width="4.28515625" style="1"/>
    <col min="5543" max="5543" width="5.85546875" style="1" customWidth="1"/>
    <col min="5544" max="5544" width="11.7109375" style="1" customWidth="1"/>
    <col min="5545" max="5551" width="6.42578125" style="1" customWidth="1"/>
    <col min="5552" max="5552" width="7.140625" style="1" customWidth="1"/>
    <col min="5553" max="5553" width="6.42578125" style="1" customWidth="1"/>
    <col min="5554" max="5554" width="5.7109375" style="1" customWidth="1"/>
    <col min="5555" max="5555" width="6.42578125" style="1" customWidth="1"/>
    <col min="5556" max="5556" width="5.85546875" style="1" customWidth="1"/>
    <col min="5557" max="5557" width="7" style="1" customWidth="1"/>
    <col min="5558" max="5558" width="6.7109375" style="1" customWidth="1"/>
    <col min="5559" max="5559" width="6.42578125" style="1" customWidth="1"/>
    <col min="5560" max="5562" width="8.140625" style="1" customWidth="1"/>
    <col min="5563" max="5569" width="10.42578125" style="1" customWidth="1"/>
    <col min="5570" max="5570" width="7" style="1" customWidth="1"/>
    <col min="5571" max="5571" width="6.85546875" style="1" customWidth="1"/>
    <col min="5572" max="5572" width="6.42578125" style="1" customWidth="1"/>
    <col min="5573" max="5573" width="6.85546875" style="1" customWidth="1"/>
    <col min="5574" max="5574" width="6.7109375" style="1" customWidth="1"/>
    <col min="5575" max="5575" width="6.42578125" style="1" customWidth="1"/>
    <col min="5576" max="5576" width="5.140625" style="1" customWidth="1"/>
    <col min="5577" max="5577" width="5.7109375" style="1" customWidth="1"/>
    <col min="5578" max="5578" width="5.42578125" style="1" customWidth="1"/>
    <col min="5579" max="5579" width="6.28515625" style="1" customWidth="1"/>
    <col min="5580" max="5580" width="5.140625" style="1" customWidth="1"/>
    <col min="5581" max="5583" width="7.42578125" style="1" customWidth="1"/>
    <col min="5584" max="5587" width="5.42578125" style="1" customWidth="1"/>
    <col min="5588" max="5588" width="7" style="1" customWidth="1"/>
    <col min="5589" max="5589" width="6.140625" style="1" customWidth="1"/>
    <col min="5590" max="5591" width="5.85546875" style="1" customWidth="1"/>
    <col min="5592" max="5593" width="6.42578125" style="1" customWidth="1"/>
    <col min="5594" max="5594" width="5.85546875" style="1" customWidth="1"/>
    <col min="5595" max="5595" width="6.85546875" style="1" customWidth="1"/>
    <col min="5596" max="5597" width="8.42578125" style="1" customWidth="1"/>
    <col min="5598" max="5598" width="50.42578125" style="1" customWidth="1"/>
    <col min="5599" max="5608" width="4.42578125" style="1" customWidth="1"/>
    <col min="5609" max="5610" width="4.28515625" style="1" customWidth="1"/>
    <col min="5611" max="5798" width="4.28515625" style="1"/>
    <col min="5799" max="5799" width="5.85546875" style="1" customWidth="1"/>
    <col min="5800" max="5800" width="11.7109375" style="1" customWidth="1"/>
    <col min="5801" max="5807" width="6.42578125" style="1" customWidth="1"/>
    <col min="5808" max="5808" width="7.140625" style="1" customWidth="1"/>
    <col min="5809" max="5809" width="6.42578125" style="1" customWidth="1"/>
    <col min="5810" max="5810" width="5.7109375" style="1" customWidth="1"/>
    <col min="5811" max="5811" width="6.42578125" style="1" customWidth="1"/>
    <col min="5812" max="5812" width="5.85546875" style="1" customWidth="1"/>
    <col min="5813" max="5813" width="7" style="1" customWidth="1"/>
    <col min="5814" max="5814" width="6.7109375" style="1" customWidth="1"/>
    <col min="5815" max="5815" width="6.42578125" style="1" customWidth="1"/>
    <col min="5816" max="5818" width="8.140625" style="1" customWidth="1"/>
    <col min="5819" max="5825" width="10.42578125" style="1" customWidth="1"/>
    <col min="5826" max="5826" width="7" style="1" customWidth="1"/>
    <col min="5827" max="5827" width="6.85546875" style="1" customWidth="1"/>
    <col min="5828" max="5828" width="6.42578125" style="1" customWidth="1"/>
    <col min="5829" max="5829" width="6.85546875" style="1" customWidth="1"/>
    <col min="5830" max="5830" width="6.7109375" style="1" customWidth="1"/>
    <col min="5831" max="5831" width="6.42578125" style="1" customWidth="1"/>
    <col min="5832" max="5832" width="5.140625" style="1" customWidth="1"/>
    <col min="5833" max="5833" width="5.7109375" style="1" customWidth="1"/>
    <col min="5834" max="5834" width="5.42578125" style="1" customWidth="1"/>
    <col min="5835" max="5835" width="6.28515625" style="1" customWidth="1"/>
    <col min="5836" max="5836" width="5.140625" style="1" customWidth="1"/>
    <col min="5837" max="5839" width="7.42578125" style="1" customWidth="1"/>
    <col min="5840" max="5843" width="5.42578125" style="1" customWidth="1"/>
    <col min="5844" max="5844" width="7" style="1" customWidth="1"/>
    <col min="5845" max="5845" width="6.140625" style="1" customWidth="1"/>
    <col min="5846" max="5847" width="5.85546875" style="1" customWidth="1"/>
    <col min="5848" max="5849" width="6.42578125" style="1" customWidth="1"/>
    <col min="5850" max="5850" width="5.85546875" style="1" customWidth="1"/>
    <col min="5851" max="5851" width="6.85546875" style="1" customWidth="1"/>
    <col min="5852" max="5853" width="8.42578125" style="1" customWidth="1"/>
    <col min="5854" max="5854" width="50.42578125" style="1" customWidth="1"/>
    <col min="5855" max="5864" width="4.42578125" style="1" customWidth="1"/>
    <col min="5865" max="5866" width="4.28515625" style="1" customWidth="1"/>
    <col min="5867" max="6054" width="4.28515625" style="1"/>
    <col min="6055" max="6055" width="5.85546875" style="1" customWidth="1"/>
    <col min="6056" max="6056" width="11.7109375" style="1" customWidth="1"/>
    <col min="6057" max="6063" width="6.42578125" style="1" customWidth="1"/>
    <col min="6064" max="6064" width="7.140625" style="1" customWidth="1"/>
    <col min="6065" max="6065" width="6.42578125" style="1" customWidth="1"/>
    <col min="6066" max="6066" width="5.7109375" style="1" customWidth="1"/>
    <col min="6067" max="6067" width="6.42578125" style="1" customWidth="1"/>
    <col min="6068" max="6068" width="5.85546875" style="1" customWidth="1"/>
    <col min="6069" max="6069" width="7" style="1" customWidth="1"/>
    <col min="6070" max="6070" width="6.7109375" style="1" customWidth="1"/>
    <col min="6071" max="6071" width="6.42578125" style="1" customWidth="1"/>
    <col min="6072" max="6074" width="8.140625" style="1" customWidth="1"/>
    <col min="6075" max="6081" width="10.42578125" style="1" customWidth="1"/>
    <col min="6082" max="6082" width="7" style="1" customWidth="1"/>
    <col min="6083" max="6083" width="6.85546875" style="1" customWidth="1"/>
    <col min="6084" max="6084" width="6.42578125" style="1" customWidth="1"/>
    <col min="6085" max="6085" width="6.85546875" style="1" customWidth="1"/>
    <col min="6086" max="6086" width="6.7109375" style="1" customWidth="1"/>
    <col min="6087" max="6087" width="6.42578125" style="1" customWidth="1"/>
    <col min="6088" max="6088" width="5.140625" style="1" customWidth="1"/>
    <col min="6089" max="6089" width="5.7109375" style="1" customWidth="1"/>
    <col min="6090" max="6090" width="5.42578125" style="1" customWidth="1"/>
    <col min="6091" max="6091" width="6.28515625" style="1" customWidth="1"/>
    <col min="6092" max="6092" width="5.140625" style="1" customWidth="1"/>
    <col min="6093" max="6095" width="7.42578125" style="1" customWidth="1"/>
    <col min="6096" max="6099" width="5.42578125" style="1" customWidth="1"/>
    <col min="6100" max="6100" width="7" style="1" customWidth="1"/>
    <col min="6101" max="6101" width="6.140625" style="1" customWidth="1"/>
    <col min="6102" max="6103" width="5.85546875" style="1" customWidth="1"/>
    <col min="6104" max="6105" width="6.42578125" style="1" customWidth="1"/>
    <col min="6106" max="6106" width="5.85546875" style="1" customWidth="1"/>
    <col min="6107" max="6107" width="6.85546875" style="1" customWidth="1"/>
    <col min="6108" max="6109" width="8.42578125" style="1" customWidth="1"/>
    <col min="6110" max="6110" width="50.42578125" style="1" customWidth="1"/>
    <col min="6111" max="6120" width="4.42578125" style="1" customWidth="1"/>
    <col min="6121" max="6122" width="4.28515625" style="1" customWidth="1"/>
    <col min="6123" max="6310" width="4.28515625" style="1"/>
    <col min="6311" max="6311" width="5.85546875" style="1" customWidth="1"/>
    <col min="6312" max="6312" width="11.7109375" style="1" customWidth="1"/>
    <col min="6313" max="6319" width="6.42578125" style="1" customWidth="1"/>
    <col min="6320" max="6320" width="7.140625" style="1" customWidth="1"/>
    <col min="6321" max="6321" width="6.42578125" style="1" customWidth="1"/>
    <col min="6322" max="6322" width="5.7109375" style="1" customWidth="1"/>
    <col min="6323" max="6323" width="6.42578125" style="1" customWidth="1"/>
    <col min="6324" max="6324" width="5.85546875" style="1" customWidth="1"/>
    <col min="6325" max="6325" width="7" style="1" customWidth="1"/>
    <col min="6326" max="6326" width="6.7109375" style="1" customWidth="1"/>
    <col min="6327" max="6327" width="6.42578125" style="1" customWidth="1"/>
    <col min="6328" max="6330" width="8.140625" style="1" customWidth="1"/>
    <col min="6331" max="6337" width="10.42578125" style="1" customWidth="1"/>
    <col min="6338" max="6338" width="7" style="1" customWidth="1"/>
    <col min="6339" max="6339" width="6.85546875" style="1" customWidth="1"/>
    <col min="6340" max="6340" width="6.42578125" style="1" customWidth="1"/>
    <col min="6341" max="6341" width="6.85546875" style="1" customWidth="1"/>
    <col min="6342" max="6342" width="6.7109375" style="1" customWidth="1"/>
    <col min="6343" max="6343" width="6.42578125" style="1" customWidth="1"/>
    <col min="6344" max="6344" width="5.140625" style="1" customWidth="1"/>
    <col min="6345" max="6345" width="5.7109375" style="1" customWidth="1"/>
    <col min="6346" max="6346" width="5.42578125" style="1" customWidth="1"/>
    <col min="6347" max="6347" width="6.28515625" style="1" customWidth="1"/>
    <col min="6348" max="6348" width="5.140625" style="1" customWidth="1"/>
    <col min="6349" max="6351" width="7.42578125" style="1" customWidth="1"/>
    <col min="6352" max="6355" width="5.42578125" style="1" customWidth="1"/>
    <col min="6356" max="6356" width="7" style="1" customWidth="1"/>
    <col min="6357" max="6357" width="6.140625" style="1" customWidth="1"/>
    <col min="6358" max="6359" width="5.85546875" style="1" customWidth="1"/>
    <col min="6360" max="6361" width="6.42578125" style="1" customWidth="1"/>
    <col min="6362" max="6362" width="5.85546875" style="1" customWidth="1"/>
    <col min="6363" max="6363" width="6.85546875" style="1" customWidth="1"/>
    <col min="6364" max="6365" width="8.42578125" style="1" customWidth="1"/>
    <col min="6366" max="6366" width="50.42578125" style="1" customWidth="1"/>
    <col min="6367" max="6376" width="4.42578125" style="1" customWidth="1"/>
    <col min="6377" max="6378" width="4.28515625" style="1" customWidth="1"/>
    <col min="6379" max="6566" width="4.28515625" style="1"/>
    <col min="6567" max="6567" width="5.85546875" style="1" customWidth="1"/>
    <col min="6568" max="6568" width="11.7109375" style="1" customWidth="1"/>
    <col min="6569" max="6575" width="6.42578125" style="1" customWidth="1"/>
    <col min="6576" max="6576" width="7.140625" style="1" customWidth="1"/>
    <col min="6577" max="6577" width="6.42578125" style="1" customWidth="1"/>
    <col min="6578" max="6578" width="5.7109375" style="1" customWidth="1"/>
    <col min="6579" max="6579" width="6.42578125" style="1" customWidth="1"/>
    <col min="6580" max="6580" width="5.85546875" style="1" customWidth="1"/>
    <col min="6581" max="6581" width="7" style="1" customWidth="1"/>
    <col min="6582" max="6582" width="6.7109375" style="1" customWidth="1"/>
    <col min="6583" max="6583" width="6.42578125" style="1" customWidth="1"/>
    <col min="6584" max="6586" width="8.140625" style="1" customWidth="1"/>
    <col min="6587" max="6593" width="10.42578125" style="1" customWidth="1"/>
    <col min="6594" max="6594" width="7" style="1" customWidth="1"/>
    <col min="6595" max="6595" width="6.85546875" style="1" customWidth="1"/>
    <col min="6596" max="6596" width="6.42578125" style="1" customWidth="1"/>
    <col min="6597" max="6597" width="6.85546875" style="1" customWidth="1"/>
    <col min="6598" max="6598" width="6.7109375" style="1" customWidth="1"/>
    <col min="6599" max="6599" width="6.42578125" style="1" customWidth="1"/>
    <col min="6600" max="6600" width="5.140625" style="1" customWidth="1"/>
    <col min="6601" max="6601" width="5.7109375" style="1" customWidth="1"/>
    <col min="6602" max="6602" width="5.42578125" style="1" customWidth="1"/>
    <col min="6603" max="6603" width="6.28515625" style="1" customWidth="1"/>
    <col min="6604" max="6604" width="5.140625" style="1" customWidth="1"/>
    <col min="6605" max="6607" width="7.42578125" style="1" customWidth="1"/>
    <col min="6608" max="6611" width="5.42578125" style="1" customWidth="1"/>
    <col min="6612" max="6612" width="7" style="1" customWidth="1"/>
    <col min="6613" max="6613" width="6.140625" style="1" customWidth="1"/>
    <col min="6614" max="6615" width="5.85546875" style="1" customWidth="1"/>
    <col min="6616" max="6617" width="6.42578125" style="1" customWidth="1"/>
    <col min="6618" max="6618" width="5.85546875" style="1" customWidth="1"/>
    <col min="6619" max="6619" width="6.85546875" style="1" customWidth="1"/>
    <col min="6620" max="6621" width="8.42578125" style="1" customWidth="1"/>
    <col min="6622" max="6622" width="50.42578125" style="1" customWidth="1"/>
    <col min="6623" max="6632" width="4.42578125" style="1" customWidth="1"/>
    <col min="6633" max="6634" width="4.28515625" style="1" customWidth="1"/>
    <col min="6635" max="6822" width="4.28515625" style="1"/>
    <col min="6823" max="6823" width="5.85546875" style="1" customWidth="1"/>
    <col min="6824" max="6824" width="11.7109375" style="1" customWidth="1"/>
    <col min="6825" max="6831" width="6.42578125" style="1" customWidth="1"/>
    <col min="6832" max="6832" width="7.140625" style="1" customWidth="1"/>
    <col min="6833" max="6833" width="6.42578125" style="1" customWidth="1"/>
    <col min="6834" max="6834" width="5.7109375" style="1" customWidth="1"/>
    <col min="6835" max="6835" width="6.42578125" style="1" customWidth="1"/>
    <col min="6836" max="6836" width="5.85546875" style="1" customWidth="1"/>
    <col min="6837" max="6837" width="7" style="1" customWidth="1"/>
    <col min="6838" max="6838" width="6.7109375" style="1" customWidth="1"/>
    <col min="6839" max="6839" width="6.42578125" style="1" customWidth="1"/>
    <col min="6840" max="6842" width="8.140625" style="1" customWidth="1"/>
    <col min="6843" max="6849" width="10.42578125" style="1" customWidth="1"/>
    <col min="6850" max="6850" width="7" style="1" customWidth="1"/>
    <col min="6851" max="6851" width="6.85546875" style="1" customWidth="1"/>
    <col min="6852" max="6852" width="6.42578125" style="1" customWidth="1"/>
    <col min="6853" max="6853" width="6.85546875" style="1" customWidth="1"/>
    <col min="6854" max="6854" width="6.7109375" style="1" customWidth="1"/>
    <col min="6855" max="6855" width="6.42578125" style="1" customWidth="1"/>
    <col min="6856" max="6856" width="5.140625" style="1" customWidth="1"/>
    <col min="6857" max="6857" width="5.7109375" style="1" customWidth="1"/>
    <col min="6858" max="6858" width="5.42578125" style="1" customWidth="1"/>
    <col min="6859" max="6859" width="6.28515625" style="1" customWidth="1"/>
    <col min="6860" max="6860" width="5.140625" style="1" customWidth="1"/>
    <col min="6861" max="6863" width="7.42578125" style="1" customWidth="1"/>
    <col min="6864" max="6867" width="5.42578125" style="1" customWidth="1"/>
    <col min="6868" max="6868" width="7" style="1" customWidth="1"/>
    <col min="6869" max="6869" width="6.140625" style="1" customWidth="1"/>
    <col min="6870" max="6871" width="5.85546875" style="1" customWidth="1"/>
    <col min="6872" max="6873" width="6.42578125" style="1" customWidth="1"/>
    <col min="6874" max="6874" width="5.85546875" style="1" customWidth="1"/>
    <col min="6875" max="6875" width="6.85546875" style="1" customWidth="1"/>
    <col min="6876" max="6877" width="8.42578125" style="1" customWidth="1"/>
    <col min="6878" max="6878" width="50.42578125" style="1" customWidth="1"/>
    <col min="6879" max="6888" width="4.42578125" style="1" customWidth="1"/>
    <col min="6889" max="6890" width="4.28515625" style="1" customWidth="1"/>
    <col min="6891" max="7078" width="4.28515625" style="1"/>
    <col min="7079" max="7079" width="5.85546875" style="1" customWidth="1"/>
    <col min="7080" max="7080" width="11.7109375" style="1" customWidth="1"/>
    <col min="7081" max="7087" width="6.42578125" style="1" customWidth="1"/>
    <col min="7088" max="7088" width="7.140625" style="1" customWidth="1"/>
    <col min="7089" max="7089" width="6.42578125" style="1" customWidth="1"/>
    <col min="7090" max="7090" width="5.7109375" style="1" customWidth="1"/>
    <col min="7091" max="7091" width="6.42578125" style="1" customWidth="1"/>
    <col min="7092" max="7092" width="5.85546875" style="1" customWidth="1"/>
    <col min="7093" max="7093" width="7" style="1" customWidth="1"/>
    <col min="7094" max="7094" width="6.7109375" style="1" customWidth="1"/>
    <col min="7095" max="7095" width="6.42578125" style="1" customWidth="1"/>
    <col min="7096" max="7098" width="8.140625" style="1" customWidth="1"/>
    <col min="7099" max="7105" width="10.42578125" style="1" customWidth="1"/>
    <col min="7106" max="7106" width="7" style="1" customWidth="1"/>
    <col min="7107" max="7107" width="6.85546875" style="1" customWidth="1"/>
    <col min="7108" max="7108" width="6.42578125" style="1" customWidth="1"/>
    <col min="7109" max="7109" width="6.85546875" style="1" customWidth="1"/>
    <col min="7110" max="7110" width="6.7109375" style="1" customWidth="1"/>
    <col min="7111" max="7111" width="6.42578125" style="1" customWidth="1"/>
    <col min="7112" max="7112" width="5.140625" style="1" customWidth="1"/>
    <col min="7113" max="7113" width="5.7109375" style="1" customWidth="1"/>
    <col min="7114" max="7114" width="5.42578125" style="1" customWidth="1"/>
    <col min="7115" max="7115" width="6.28515625" style="1" customWidth="1"/>
    <col min="7116" max="7116" width="5.140625" style="1" customWidth="1"/>
    <col min="7117" max="7119" width="7.42578125" style="1" customWidth="1"/>
    <col min="7120" max="7123" width="5.42578125" style="1" customWidth="1"/>
    <col min="7124" max="7124" width="7" style="1" customWidth="1"/>
    <col min="7125" max="7125" width="6.140625" style="1" customWidth="1"/>
    <col min="7126" max="7127" width="5.85546875" style="1" customWidth="1"/>
    <col min="7128" max="7129" width="6.42578125" style="1" customWidth="1"/>
    <col min="7130" max="7130" width="5.85546875" style="1" customWidth="1"/>
    <col min="7131" max="7131" width="6.85546875" style="1" customWidth="1"/>
    <col min="7132" max="7133" width="8.42578125" style="1" customWidth="1"/>
    <col min="7134" max="7134" width="50.42578125" style="1" customWidth="1"/>
    <col min="7135" max="7144" width="4.42578125" style="1" customWidth="1"/>
    <col min="7145" max="7146" width="4.28515625" style="1" customWidth="1"/>
    <col min="7147" max="7334" width="4.28515625" style="1"/>
    <col min="7335" max="7335" width="5.85546875" style="1" customWidth="1"/>
    <col min="7336" max="7336" width="11.7109375" style="1" customWidth="1"/>
    <col min="7337" max="7343" width="6.42578125" style="1" customWidth="1"/>
    <col min="7344" max="7344" width="7.140625" style="1" customWidth="1"/>
    <col min="7345" max="7345" width="6.42578125" style="1" customWidth="1"/>
    <col min="7346" max="7346" width="5.7109375" style="1" customWidth="1"/>
    <col min="7347" max="7347" width="6.42578125" style="1" customWidth="1"/>
    <col min="7348" max="7348" width="5.85546875" style="1" customWidth="1"/>
    <col min="7349" max="7349" width="7" style="1" customWidth="1"/>
    <col min="7350" max="7350" width="6.7109375" style="1" customWidth="1"/>
    <col min="7351" max="7351" width="6.42578125" style="1" customWidth="1"/>
    <col min="7352" max="7354" width="8.140625" style="1" customWidth="1"/>
    <col min="7355" max="7361" width="10.42578125" style="1" customWidth="1"/>
    <col min="7362" max="7362" width="7" style="1" customWidth="1"/>
    <col min="7363" max="7363" width="6.85546875" style="1" customWidth="1"/>
    <col min="7364" max="7364" width="6.42578125" style="1" customWidth="1"/>
    <col min="7365" max="7365" width="6.85546875" style="1" customWidth="1"/>
    <col min="7366" max="7366" width="6.7109375" style="1" customWidth="1"/>
    <col min="7367" max="7367" width="6.42578125" style="1" customWidth="1"/>
    <col min="7368" max="7368" width="5.140625" style="1" customWidth="1"/>
    <col min="7369" max="7369" width="5.7109375" style="1" customWidth="1"/>
    <col min="7370" max="7370" width="5.42578125" style="1" customWidth="1"/>
    <col min="7371" max="7371" width="6.28515625" style="1" customWidth="1"/>
    <col min="7372" max="7372" width="5.140625" style="1" customWidth="1"/>
    <col min="7373" max="7375" width="7.42578125" style="1" customWidth="1"/>
    <col min="7376" max="7379" width="5.42578125" style="1" customWidth="1"/>
    <col min="7380" max="7380" width="7" style="1" customWidth="1"/>
    <col min="7381" max="7381" width="6.140625" style="1" customWidth="1"/>
    <col min="7382" max="7383" width="5.85546875" style="1" customWidth="1"/>
    <col min="7384" max="7385" width="6.42578125" style="1" customWidth="1"/>
    <col min="7386" max="7386" width="5.85546875" style="1" customWidth="1"/>
    <col min="7387" max="7387" width="6.85546875" style="1" customWidth="1"/>
    <col min="7388" max="7389" width="8.42578125" style="1" customWidth="1"/>
    <col min="7390" max="7390" width="50.42578125" style="1" customWidth="1"/>
    <col min="7391" max="7400" width="4.42578125" style="1" customWidth="1"/>
    <col min="7401" max="7402" width="4.28515625" style="1" customWidth="1"/>
    <col min="7403" max="7590" width="4.28515625" style="1"/>
    <col min="7591" max="7591" width="5.85546875" style="1" customWidth="1"/>
    <col min="7592" max="7592" width="11.7109375" style="1" customWidth="1"/>
    <col min="7593" max="7599" width="6.42578125" style="1" customWidth="1"/>
    <col min="7600" max="7600" width="7.140625" style="1" customWidth="1"/>
    <col min="7601" max="7601" width="6.42578125" style="1" customWidth="1"/>
    <col min="7602" max="7602" width="5.7109375" style="1" customWidth="1"/>
    <col min="7603" max="7603" width="6.42578125" style="1" customWidth="1"/>
    <col min="7604" max="7604" width="5.85546875" style="1" customWidth="1"/>
    <col min="7605" max="7605" width="7" style="1" customWidth="1"/>
    <col min="7606" max="7606" width="6.7109375" style="1" customWidth="1"/>
    <col min="7607" max="7607" width="6.42578125" style="1" customWidth="1"/>
    <col min="7608" max="7610" width="8.140625" style="1" customWidth="1"/>
    <col min="7611" max="7617" width="10.42578125" style="1" customWidth="1"/>
    <col min="7618" max="7618" width="7" style="1" customWidth="1"/>
    <col min="7619" max="7619" width="6.85546875" style="1" customWidth="1"/>
    <col min="7620" max="7620" width="6.42578125" style="1" customWidth="1"/>
    <col min="7621" max="7621" width="6.85546875" style="1" customWidth="1"/>
    <col min="7622" max="7622" width="6.7109375" style="1" customWidth="1"/>
    <col min="7623" max="7623" width="6.42578125" style="1" customWidth="1"/>
    <col min="7624" max="7624" width="5.140625" style="1" customWidth="1"/>
    <col min="7625" max="7625" width="5.7109375" style="1" customWidth="1"/>
    <col min="7626" max="7626" width="5.42578125" style="1" customWidth="1"/>
    <col min="7627" max="7627" width="6.28515625" style="1" customWidth="1"/>
    <col min="7628" max="7628" width="5.140625" style="1" customWidth="1"/>
    <col min="7629" max="7631" width="7.42578125" style="1" customWidth="1"/>
    <col min="7632" max="7635" width="5.42578125" style="1" customWidth="1"/>
    <col min="7636" max="7636" width="7" style="1" customWidth="1"/>
    <col min="7637" max="7637" width="6.140625" style="1" customWidth="1"/>
    <col min="7638" max="7639" width="5.85546875" style="1" customWidth="1"/>
    <col min="7640" max="7641" width="6.42578125" style="1" customWidth="1"/>
    <col min="7642" max="7642" width="5.85546875" style="1" customWidth="1"/>
    <col min="7643" max="7643" width="6.85546875" style="1" customWidth="1"/>
    <col min="7644" max="7645" width="8.42578125" style="1" customWidth="1"/>
    <col min="7646" max="7646" width="50.42578125" style="1" customWidth="1"/>
    <col min="7647" max="7656" width="4.42578125" style="1" customWidth="1"/>
    <col min="7657" max="7658" width="4.28515625" style="1" customWidth="1"/>
    <col min="7659" max="7846" width="4.28515625" style="1"/>
    <col min="7847" max="7847" width="5.85546875" style="1" customWidth="1"/>
    <col min="7848" max="7848" width="11.7109375" style="1" customWidth="1"/>
    <col min="7849" max="7855" width="6.42578125" style="1" customWidth="1"/>
    <col min="7856" max="7856" width="7.140625" style="1" customWidth="1"/>
    <col min="7857" max="7857" width="6.42578125" style="1" customWidth="1"/>
    <col min="7858" max="7858" width="5.7109375" style="1" customWidth="1"/>
    <col min="7859" max="7859" width="6.42578125" style="1" customWidth="1"/>
    <col min="7860" max="7860" width="5.85546875" style="1" customWidth="1"/>
    <col min="7861" max="7861" width="7" style="1" customWidth="1"/>
    <col min="7862" max="7862" width="6.7109375" style="1" customWidth="1"/>
    <col min="7863" max="7863" width="6.42578125" style="1" customWidth="1"/>
    <col min="7864" max="7866" width="8.140625" style="1" customWidth="1"/>
    <col min="7867" max="7873" width="10.42578125" style="1" customWidth="1"/>
    <col min="7874" max="7874" width="7" style="1" customWidth="1"/>
    <col min="7875" max="7875" width="6.85546875" style="1" customWidth="1"/>
    <col min="7876" max="7876" width="6.42578125" style="1" customWidth="1"/>
    <col min="7877" max="7877" width="6.85546875" style="1" customWidth="1"/>
    <col min="7878" max="7878" width="6.7109375" style="1" customWidth="1"/>
    <col min="7879" max="7879" width="6.42578125" style="1" customWidth="1"/>
    <col min="7880" max="7880" width="5.140625" style="1" customWidth="1"/>
    <col min="7881" max="7881" width="5.7109375" style="1" customWidth="1"/>
    <col min="7882" max="7882" width="5.42578125" style="1" customWidth="1"/>
    <col min="7883" max="7883" width="6.28515625" style="1" customWidth="1"/>
    <col min="7884" max="7884" width="5.140625" style="1" customWidth="1"/>
    <col min="7885" max="7887" width="7.42578125" style="1" customWidth="1"/>
    <col min="7888" max="7891" width="5.42578125" style="1" customWidth="1"/>
    <col min="7892" max="7892" width="7" style="1" customWidth="1"/>
    <col min="7893" max="7893" width="6.140625" style="1" customWidth="1"/>
    <col min="7894" max="7895" width="5.85546875" style="1" customWidth="1"/>
    <col min="7896" max="7897" width="6.42578125" style="1" customWidth="1"/>
    <col min="7898" max="7898" width="5.85546875" style="1" customWidth="1"/>
    <col min="7899" max="7899" width="6.85546875" style="1" customWidth="1"/>
    <col min="7900" max="7901" width="8.42578125" style="1" customWidth="1"/>
    <col min="7902" max="7902" width="50.42578125" style="1" customWidth="1"/>
    <col min="7903" max="7912" width="4.42578125" style="1" customWidth="1"/>
    <col min="7913" max="7914" width="4.28515625" style="1" customWidth="1"/>
    <col min="7915" max="8102" width="4.28515625" style="1"/>
    <col min="8103" max="8103" width="5.85546875" style="1" customWidth="1"/>
    <col min="8104" max="8104" width="11.7109375" style="1" customWidth="1"/>
    <col min="8105" max="8111" width="6.42578125" style="1" customWidth="1"/>
    <col min="8112" max="8112" width="7.140625" style="1" customWidth="1"/>
    <col min="8113" max="8113" width="6.42578125" style="1" customWidth="1"/>
    <col min="8114" max="8114" width="5.7109375" style="1" customWidth="1"/>
    <col min="8115" max="8115" width="6.42578125" style="1" customWidth="1"/>
    <col min="8116" max="8116" width="5.85546875" style="1" customWidth="1"/>
    <col min="8117" max="8117" width="7" style="1" customWidth="1"/>
    <col min="8118" max="8118" width="6.7109375" style="1" customWidth="1"/>
    <col min="8119" max="8119" width="6.42578125" style="1" customWidth="1"/>
    <col min="8120" max="8122" width="8.140625" style="1" customWidth="1"/>
    <col min="8123" max="8129" width="10.42578125" style="1" customWidth="1"/>
    <col min="8130" max="8130" width="7" style="1" customWidth="1"/>
    <col min="8131" max="8131" width="6.85546875" style="1" customWidth="1"/>
    <col min="8132" max="8132" width="6.42578125" style="1" customWidth="1"/>
    <col min="8133" max="8133" width="6.85546875" style="1" customWidth="1"/>
    <col min="8134" max="8134" width="6.7109375" style="1" customWidth="1"/>
    <col min="8135" max="8135" width="6.42578125" style="1" customWidth="1"/>
    <col min="8136" max="8136" width="5.140625" style="1" customWidth="1"/>
    <col min="8137" max="8137" width="5.7109375" style="1" customWidth="1"/>
    <col min="8138" max="8138" width="5.42578125" style="1" customWidth="1"/>
    <col min="8139" max="8139" width="6.28515625" style="1" customWidth="1"/>
    <col min="8140" max="8140" width="5.140625" style="1" customWidth="1"/>
    <col min="8141" max="8143" width="7.42578125" style="1" customWidth="1"/>
    <col min="8144" max="8147" width="5.42578125" style="1" customWidth="1"/>
    <col min="8148" max="8148" width="7" style="1" customWidth="1"/>
    <col min="8149" max="8149" width="6.140625" style="1" customWidth="1"/>
    <col min="8150" max="8151" width="5.85546875" style="1" customWidth="1"/>
    <col min="8152" max="8153" width="6.42578125" style="1" customWidth="1"/>
    <col min="8154" max="8154" width="5.85546875" style="1" customWidth="1"/>
    <col min="8155" max="8155" width="6.85546875" style="1" customWidth="1"/>
    <col min="8156" max="8157" width="8.42578125" style="1" customWidth="1"/>
    <col min="8158" max="8158" width="50.42578125" style="1" customWidth="1"/>
    <col min="8159" max="8168" width="4.42578125" style="1" customWidth="1"/>
    <col min="8169" max="8170" width="4.28515625" style="1" customWidth="1"/>
    <col min="8171" max="8358" width="4.28515625" style="1"/>
    <col min="8359" max="8359" width="5.85546875" style="1" customWidth="1"/>
    <col min="8360" max="8360" width="11.7109375" style="1" customWidth="1"/>
    <col min="8361" max="8367" width="6.42578125" style="1" customWidth="1"/>
    <col min="8368" max="8368" width="7.140625" style="1" customWidth="1"/>
    <col min="8369" max="8369" width="6.42578125" style="1" customWidth="1"/>
    <col min="8370" max="8370" width="5.7109375" style="1" customWidth="1"/>
    <col min="8371" max="8371" width="6.42578125" style="1" customWidth="1"/>
    <col min="8372" max="8372" width="5.85546875" style="1" customWidth="1"/>
    <col min="8373" max="8373" width="7" style="1" customWidth="1"/>
    <col min="8374" max="8374" width="6.7109375" style="1" customWidth="1"/>
    <col min="8375" max="8375" width="6.42578125" style="1" customWidth="1"/>
    <col min="8376" max="8378" width="8.140625" style="1" customWidth="1"/>
    <col min="8379" max="8385" width="10.42578125" style="1" customWidth="1"/>
    <col min="8386" max="8386" width="7" style="1" customWidth="1"/>
    <col min="8387" max="8387" width="6.85546875" style="1" customWidth="1"/>
    <col min="8388" max="8388" width="6.42578125" style="1" customWidth="1"/>
    <col min="8389" max="8389" width="6.85546875" style="1" customWidth="1"/>
    <col min="8390" max="8390" width="6.7109375" style="1" customWidth="1"/>
    <col min="8391" max="8391" width="6.42578125" style="1" customWidth="1"/>
    <col min="8392" max="8392" width="5.140625" style="1" customWidth="1"/>
    <col min="8393" max="8393" width="5.7109375" style="1" customWidth="1"/>
    <col min="8394" max="8394" width="5.42578125" style="1" customWidth="1"/>
    <col min="8395" max="8395" width="6.28515625" style="1" customWidth="1"/>
    <col min="8396" max="8396" width="5.140625" style="1" customWidth="1"/>
    <col min="8397" max="8399" width="7.42578125" style="1" customWidth="1"/>
    <col min="8400" max="8403" width="5.42578125" style="1" customWidth="1"/>
    <col min="8404" max="8404" width="7" style="1" customWidth="1"/>
    <col min="8405" max="8405" width="6.140625" style="1" customWidth="1"/>
    <col min="8406" max="8407" width="5.85546875" style="1" customWidth="1"/>
    <col min="8408" max="8409" width="6.42578125" style="1" customWidth="1"/>
    <col min="8410" max="8410" width="5.85546875" style="1" customWidth="1"/>
    <col min="8411" max="8411" width="6.85546875" style="1" customWidth="1"/>
    <col min="8412" max="8413" width="8.42578125" style="1" customWidth="1"/>
    <col min="8414" max="8414" width="50.42578125" style="1" customWidth="1"/>
    <col min="8415" max="8424" width="4.42578125" style="1" customWidth="1"/>
    <col min="8425" max="8426" width="4.28515625" style="1" customWidth="1"/>
    <col min="8427" max="8614" width="4.28515625" style="1"/>
    <col min="8615" max="8615" width="5.85546875" style="1" customWidth="1"/>
    <col min="8616" max="8616" width="11.7109375" style="1" customWidth="1"/>
    <col min="8617" max="8623" width="6.42578125" style="1" customWidth="1"/>
    <col min="8624" max="8624" width="7.140625" style="1" customWidth="1"/>
    <col min="8625" max="8625" width="6.42578125" style="1" customWidth="1"/>
    <col min="8626" max="8626" width="5.7109375" style="1" customWidth="1"/>
    <col min="8627" max="8627" width="6.42578125" style="1" customWidth="1"/>
    <col min="8628" max="8628" width="5.85546875" style="1" customWidth="1"/>
    <col min="8629" max="8629" width="7" style="1" customWidth="1"/>
    <col min="8630" max="8630" width="6.7109375" style="1" customWidth="1"/>
    <col min="8631" max="8631" width="6.42578125" style="1" customWidth="1"/>
    <col min="8632" max="8634" width="8.140625" style="1" customWidth="1"/>
    <col min="8635" max="8641" width="10.42578125" style="1" customWidth="1"/>
    <col min="8642" max="8642" width="7" style="1" customWidth="1"/>
    <col min="8643" max="8643" width="6.85546875" style="1" customWidth="1"/>
    <col min="8644" max="8644" width="6.42578125" style="1" customWidth="1"/>
    <col min="8645" max="8645" width="6.85546875" style="1" customWidth="1"/>
    <col min="8646" max="8646" width="6.7109375" style="1" customWidth="1"/>
    <col min="8647" max="8647" width="6.42578125" style="1" customWidth="1"/>
    <col min="8648" max="8648" width="5.140625" style="1" customWidth="1"/>
    <col min="8649" max="8649" width="5.7109375" style="1" customWidth="1"/>
    <col min="8650" max="8650" width="5.42578125" style="1" customWidth="1"/>
    <col min="8651" max="8651" width="6.28515625" style="1" customWidth="1"/>
    <col min="8652" max="8652" width="5.140625" style="1" customWidth="1"/>
    <col min="8653" max="8655" width="7.42578125" style="1" customWidth="1"/>
    <col min="8656" max="8659" width="5.42578125" style="1" customWidth="1"/>
    <col min="8660" max="8660" width="7" style="1" customWidth="1"/>
    <col min="8661" max="8661" width="6.140625" style="1" customWidth="1"/>
    <col min="8662" max="8663" width="5.85546875" style="1" customWidth="1"/>
    <col min="8664" max="8665" width="6.42578125" style="1" customWidth="1"/>
    <col min="8666" max="8666" width="5.85546875" style="1" customWidth="1"/>
    <col min="8667" max="8667" width="6.85546875" style="1" customWidth="1"/>
    <col min="8668" max="8669" width="8.42578125" style="1" customWidth="1"/>
    <col min="8670" max="8670" width="50.42578125" style="1" customWidth="1"/>
    <col min="8671" max="8680" width="4.42578125" style="1" customWidth="1"/>
    <col min="8681" max="8682" width="4.28515625" style="1" customWidth="1"/>
    <col min="8683" max="8870" width="4.28515625" style="1"/>
    <col min="8871" max="8871" width="5.85546875" style="1" customWidth="1"/>
    <col min="8872" max="8872" width="11.7109375" style="1" customWidth="1"/>
    <col min="8873" max="8879" width="6.42578125" style="1" customWidth="1"/>
    <col min="8880" max="8880" width="7.140625" style="1" customWidth="1"/>
    <col min="8881" max="8881" width="6.42578125" style="1" customWidth="1"/>
    <col min="8882" max="8882" width="5.7109375" style="1" customWidth="1"/>
    <col min="8883" max="8883" width="6.42578125" style="1" customWidth="1"/>
    <col min="8884" max="8884" width="5.85546875" style="1" customWidth="1"/>
    <col min="8885" max="8885" width="7" style="1" customWidth="1"/>
    <col min="8886" max="8886" width="6.7109375" style="1" customWidth="1"/>
    <col min="8887" max="8887" width="6.42578125" style="1" customWidth="1"/>
    <col min="8888" max="8890" width="8.140625" style="1" customWidth="1"/>
    <col min="8891" max="8897" width="10.42578125" style="1" customWidth="1"/>
    <col min="8898" max="8898" width="7" style="1" customWidth="1"/>
    <col min="8899" max="8899" width="6.85546875" style="1" customWidth="1"/>
    <col min="8900" max="8900" width="6.42578125" style="1" customWidth="1"/>
    <col min="8901" max="8901" width="6.85546875" style="1" customWidth="1"/>
    <col min="8902" max="8902" width="6.7109375" style="1" customWidth="1"/>
    <col min="8903" max="8903" width="6.42578125" style="1" customWidth="1"/>
    <col min="8904" max="8904" width="5.140625" style="1" customWidth="1"/>
    <col min="8905" max="8905" width="5.7109375" style="1" customWidth="1"/>
    <col min="8906" max="8906" width="5.42578125" style="1" customWidth="1"/>
    <col min="8907" max="8907" width="6.28515625" style="1" customWidth="1"/>
    <col min="8908" max="8908" width="5.140625" style="1" customWidth="1"/>
    <col min="8909" max="8911" width="7.42578125" style="1" customWidth="1"/>
    <col min="8912" max="8915" width="5.42578125" style="1" customWidth="1"/>
    <col min="8916" max="8916" width="7" style="1" customWidth="1"/>
    <col min="8917" max="8917" width="6.140625" style="1" customWidth="1"/>
    <col min="8918" max="8919" width="5.85546875" style="1" customWidth="1"/>
    <col min="8920" max="8921" width="6.42578125" style="1" customWidth="1"/>
    <col min="8922" max="8922" width="5.85546875" style="1" customWidth="1"/>
    <col min="8923" max="8923" width="6.85546875" style="1" customWidth="1"/>
    <col min="8924" max="8925" width="8.42578125" style="1" customWidth="1"/>
    <col min="8926" max="8926" width="50.42578125" style="1" customWidth="1"/>
    <col min="8927" max="8936" width="4.42578125" style="1" customWidth="1"/>
    <col min="8937" max="8938" width="4.28515625" style="1" customWidth="1"/>
    <col min="8939" max="9126" width="4.28515625" style="1"/>
    <col min="9127" max="9127" width="5.85546875" style="1" customWidth="1"/>
    <col min="9128" max="9128" width="11.7109375" style="1" customWidth="1"/>
    <col min="9129" max="9135" width="6.42578125" style="1" customWidth="1"/>
    <col min="9136" max="9136" width="7.140625" style="1" customWidth="1"/>
    <col min="9137" max="9137" width="6.42578125" style="1" customWidth="1"/>
    <col min="9138" max="9138" width="5.7109375" style="1" customWidth="1"/>
    <col min="9139" max="9139" width="6.42578125" style="1" customWidth="1"/>
    <col min="9140" max="9140" width="5.85546875" style="1" customWidth="1"/>
    <col min="9141" max="9141" width="7" style="1" customWidth="1"/>
    <col min="9142" max="9142" width="6.7109375" style="1" customWidth="1"/>
    <col min="9143" max="9143" width="6.42578125" style="1" customWidth="1"/>
    <col min="9144" max="9146" width="8.140625" style="1" customWidth="1"/>
    <col min="9147" max="9153" width="10.42578125" style="1" customWidth="1"/>
    <col min="9154" max="9154" width="7" style="1" customWidth="1"/>
    <col min="9155" max="9155" width="6.85546875" style="1" customWidth="1"/>
    <col min="9156" max="9156" width="6.42578125" style="1" customWidth="1"/>
    <col min="9157" max="9157" width="6.85546875" style="1" customWidth="1"/>
    <col min="9158" max="9158" width="6.7109375" style="1" customWidth="1"/>
    <col min="9159" max="9159" width="6.42578125" style="1" customWidth="1"/>
    <col min="9160" max="9160" width="5.140625" style="1" customWidth="1"/>
    <col min="9161" max="9161" width="5.7109375" style="1" customWidth="1"/>
    <col min="9162" max="9162" width="5.42578125" style="1" customWidth="1"/>
    <col min="9163" max="9163" width="6.28515625" style="1" customWidth="1"/>
    <col min="9164" max="9164" width="5.140625" style="1" customWidth="1"/>
    <col min="9165" max="9167" width="7.42578125" style="1" customWidth="1"/>
    <col min="9168" max="9171" width="5.42578125" style="1" customWidth="1"/>
    <col min="9172" max="9172" width="7" style="1" customWidth="1"/>
    <col min="9173" max="9173" width="6.140625" style="1" customWidth="1"/>
    <col min="9174" max="9175" width="5.85546875" style="1" customWidth="1"/>
    <col min="9176" max="9177" width="6.42578125" style="1" customWidth="1"/>
    <col min="9178" max="9178" width="5.85546875" style="1" customWidth="1"/>
    <col min="9179" max="9179" width="6.85546875" style="1" customWidth="1"/>
    <col min="9180" max="9181" width="8.42578125" style="1" customWidth="1"/>
    <col min="9182" max="9182" width="50.42578125" style="1" customWidth="1"/>
    <col min="9183" max="9192" width="4.42578125" style="1" customWidth="1"/>
    <col min="9193" max="9194" width="4.28515625" style="1" customWidth="1"/>
    <col min="9195" max="9382" width="4.28515625" style="1"/>
    <col min="9383" max="9383" width="5.85546875" style="1" customWidth="1"/>
    <col min="9384" max="9384" width="11.7109375" style="1" customWidth="1"/>
    <col min="9385" max="9391" width="6.42578125" style="1" customWidth="1"/>
    <col min="9392" max="9392" width="7.140625" style="1" customWidth="1"/>
    <col min="9393" max="9393" width="6.42578125" style="1" customWidth="1"/>
    <col min="9394" max="9394" width="5.7109375" style="1" customWidth="1"/>
    <col min="9395" max="9395" width="6.42578125" style="1" customWidth="1"/>
    <col min="9396" max="9396" width="5.85546875" style="1" customWidth="1"/>
    <col min="9397" max="9397" width="7" style="1" customWidth="1"/>
    <col min="9398" max="9398" width="6.7109375" style="1" customWidth="1"/>
    <col min="9399" max="9399" width="6.42578125" style="1" customWidth="1"/>
    <col min="9400" max="9402" width="8.140625" style="1" customWidth="1"/>
    <col min="9403" max="9409" width="10.42578125" style="1" customWidth="1"/>
    <col min="9410" max="9410" width="7" style="1" customWidth="1"/>
    <col min="9411" max="9411" width="6.85546875" style="1" customWidth="1"/>
    <col min="9412" max="9412" width="6.42578125" style="1" customWidth="1"/>
    <col min="9413" max="9413" width="6.85546875" style="1" customWidth="1"/>
    <col min="9414" max="9414" width="6.7109375" style="1" customWidth="1"/>
    <col min="9415" max="9415" width="6.42578125" style="1" customWidth="1"/>
    <col min="9416" max="9416" width="5.140625" style="1" customWidth="1"/>
    <col min="9417" max="9417" width="5.7109375" style="1" customWidth="1"/>
    <col min="9418" max="9418" width="5.42578125" style="1" customWidth="1"/>
    <col min="9419" max="9419" width="6.28515625" style="1" customWidth="1"/>
    <col min="9420" max="9420" width="5.140625" style="1" customWidth="1"/>
    <col min="9421" max="9423" width="7.42578125" style="1" customWidth="1"/>
    <col min="9424" max="9427" width="5.42578125" style="1" customWidth="1"/>
    <col min="9428" max="9428" width="7" style="1" customWidth="1"/>
    <col min="9429" max="9429" width="6.140625" style="1" customWidth="1"/>
    <col min="9430" max="9431" width="5.85546875" style="1" customWidth="1"/>
    <col min="9432" max="9433" width="6.42578125" style="1" customWidth="1"/>
    <col min="9434" max="9434" width="5.85546875" style="1" customWidth="1"/>
    <col min="9435" max="9435" width="6.85546875" style="1" customWidth="1"/>
    <col min="9436" max="9437" width="8.42578125" style="1" customWidth="1"/>
    <col min="9438" max="9438" width="50.42578125" style="1" customWidth="1"/>
    <col min="9439" max="9448" width="4.42578125" style="1" customWidth="1"/>
    <col min="9449" max="9450" width="4.28515625" style="1" customWidth="1"/>
    <col min="9451" max="9638" width="4.28515625" style="1"/>
    <col min="9639" max="9639" width="5.85546875" style="1" customWidth="1"/>
    <col min="9640" max="9640" width="11.7109375" style="1" customWidth="1"/>
    <col min="9641" max="9647" width="6.42578125" style="1" customWidth="1"/>
    <col min="9648" max="9648" width="7.140625" style="1" customWidth="1"/>
    <col min="9649" max="9649" width="6.42578125" style="1" customWidth="1"/>
    <col min="9650" max="9650" width="5.7109375" style="1" customWidth="1"/>
    <col min="9651" max="9651" width="6.42578125" style="1" customWidth="1"/>
    <col min="9652" max="9652" width="5.85546875" style="1" customWidth="1"/>
    <col min="9653" max="9653" width="7" style="1" customWidth="1"/>
    <col min="9654" max="9654" width="6.7109375" style="1" customWidth="1"/>
    <col min="9655" max="9655" width="6.42578125" style="1" customWidth="1"/>
    <col min="9656" max="9658" width="8.140625" style="1" customWidth="1"/>
    <col min="9659" max="9665" width="10.42578125" style="1" customWidth="1"/>
    <col min="9666" max="9666" width="7" style="1" customWidth="1"/>
    <col min="9667" max="9667" width="6.85546875" style="1" customWidth="1"/>
    <col min="9668" max="9668" width="6.42578125" style="1" customWidth="1"/>
    <col min="9669" max="9669" width="6.85546875" style="1" customWidth="1"/>
    <col min="9670" max="9670" width="6.7109375" style="1" customWidth="1"/>
    <col min="9671" max="9671" width="6.42578125" style="1" customWidth="1"/>
    <col min="9672" max="9672" width="5.140625" style="1" customWidth="1"/>
    <col min="9673" max="9673" width="5.7109375" style="1" customWidth="1"/>
    <col min="9674" max="9674" width="5.42578125" style="1" customWidth="1"/>
    <col min="9675" max="9675" width="6.28515625" style="1" customWidth="1"/>
    <col min="9676" max="9676" width="5.140625" style="1" customWidth="1"/>
    <col min="9677" max="9679" width="7.42578125" style="1" customWidth="1"/>
    <col min="9680" max="9683" width="5.42578125" style="1" customWidth="1"/>
    <col min="9684" max="9684" width="7" style="1" customWidth="1"/>
    <col min="9685" max="9685" width="6.140625" style="1" customWidth="1"/>
    <col min="9686" max="9687" width="5.85546875" style="1" customWidth="1"/>
    <col min="9688" max="9689" width="6.42578125" style="1" customWidth="1"/>
    <col min="9690" max="9690" width="5.85546875" style="1" customWidth="1"/>
    <col min="9691" max="9691" width="6.85546875" style="1" customWidth="1"/>
    <col min="9692" max="9693" width="8.42578125" style="1" customWidth="1"/>
    <col min="9694" max="9694" width="50.42578125" style="1" customWidth="1"/>
    <col min="9695" max="9704" width="4.42578125" style="1" customWidth="1"/>
    <col min="9705" max="9706" width="4.28515625" style="1" customWidth="1"/>
    <col min="9707" max="9894" width="4.28515625" style="1"/>
    <col min="9895" max="9895" width="5.85546875" style="1" customWidth="1"/>
    <col min="9896" max="9896" width="11.7109375" style="1" customWidth="1"/>
    <col min="9897" max="9903" width="6.42578125" style="1" customWidth="1"/>
    <col min="9904" max="9904" width="7.140625" style="1" customWidth="1"/>
    <col min="9905" max="9905" width="6.42578125" style="1" customWidth="1"/>
    <col min="9906" max="9906" width="5.7109375" style="1" customWidth="1"/>
    <col min="9907" max="9907" width="6.42578125" style="1" customWidth="1"/>
    <col min="9908" max="9908" width="5.85546875" style="1" customWidth="1"/>
    <col min="9909" max="9909" width="7" style="1" customWidth="1"/>
    <col min="9910" max="9910" width="6.7109375" style="1" customWidth="1"/>
    <col min="9911" max="9911" width="6.42578125" style="1" customWidth="1"/>
    <col min="9912" max="9914" width="8.140625" style="1" customWidth="1"/>
    <col min="9915" max="9921" width="10.42578125" style="1" customWidth="1"/>
    <col min="9922" max="9922" width="7" style="1" customWidth="1"/>
    <col min="9923" max="9923" width="6.85546875" style="1" customWidth="1"/>
    <col min="9924" max="9924" width="6.42578125" style="1" customWidth="1"/>
    <col min="9925" max="9925" width="6.85546875" style="1" customWidth="1"/>
    <col min="9926" max="9926" width="6.7109375" style="1" customWidth="1"/>
    <col min="9927" max="9927" width="6.42578125" style="1" customWidth="1"/>
    <col min="9928" max="9928" width="5.140625" style="1" customWidth="1"/>
    <col min="9929" max="9929" width="5.7109375" style="1" customWidth="1"/>
    <col min="9930" max="9930" width="5.42578125" style="1" customWidth="1"/>
    <col min="9931" max="9931" width="6.28515625" style="1" customWidth="1"/>
    <col min="9932" max="9932" width="5.140625" style="1" customWidth="1"/>
    <col min="9933" max="9935" width="7.42578125" style="1" customWidth="1"/>
    <col min="9936" max="9939" width="5.42578125" style="1" customWidth="1"/>
    <col min="9940" max="9940" width="7" style="1" customWidth="1"/>
    <col min="9941" max="9941" width="6.140625" style="1" customWidth="1"/>
    <col min="9942" max="9943" width="5.85546875" style="1" customWidth="1"/>
    <col min="9944" max="9945" width="6.42578125" style="1" customWidth="1"/>
    <col min="9946" max="9946" width="5.85546875" style="1" customWidth="1"/>
    <col min="9947" max="9947" width="6.85546875" style="1" customWidth="1"/>
    <col min="9948" max="9949" width="8.42578125" style="1" customWidth="1"/>
    <col min="9950" max="9950" width="50.42578125" style="1" customWidth="1"/>
    <col min="9951" max="9960" width="4.42578125" style="1" customWidth="1"/>
    <col min="9961" max="9962" width="4.28515625" style="1" customWidth="1"/>
    <col min="9963" max="10150" width="4.28515625" style="1"/>
    <col min="10151" max="10151" width="5.85546875" style="1" customWidth="1"/>
    <col min="10152" max="10152" width="11.7109375" style="1" customWidth="1"/>
    <col min="10153" max="10159" width="6.42578125" style="1" customWidth="1"/>
    <col min="10160" max="10160" width="7.140625" style="1" customWidth="1"/>
    <col min="10161" max="10161" width="6.42578125" style="1" customWidth="1"/>
    <col min="10162" max="10162" width="5.7109375" style="1" customWidth="1"/>
    <col min="10163" max="10163" width="6.42578125" style="1" customWidth="1"/>
    <col min="10164" max="10164" width="5.85546875" style="1" customWidth="1"/>
    <col min="10165" max="10165" width="7" style="1" customWidth="1"/>
    <col min="10166" max="10166" width="6.7109375" style="1" customWidth="1"/>
    <col min="10167" max="10167" width="6.42578125" style="1" customWidth="1"/>
    <col min="10168" max="10170" width="8.140625" style="1" customWidth="1"/>
    <col min="10171" max="10177" width="10.42578125" style="1" customWidth="1"/>
    <col min="10178" max="10178" width="7" style="1" customWidth="1"/>
    <col min="10179" max="10179" width="6.85546875" style="1" customWidth="1"/>
    <col min="10180" max="10180" width="6.42578125" style="1" customWidth="1"/>
    <col min="10181" max="10181" width="6.85546875" style="1" customWidth="1"/>
    <col min="10182" max="10182" width="6.7109375" style="1" customWidth="1"/>
    <col min="10183" max="10183" width="6.42578125" style="1" customWidth="1"/>
    <col min="10184" max="10184" width="5.140625" style="1" customWidth="1"/>
    <col min="10185" max="10185" width="5.7109375" style="1" customWidth="1"/>
    <col min="10186" max="10186" width="5.42578125" style="1" customWidth="1"/>
    <col min="10187" max="10187" width="6.28515625" style="1" customWidth="1"/>
    <col min="10188" max="10188" width="5.140625" style="1" customWidth="1"/>
    <col min="10189" max="10191" width="7.42578125" style="1" customWidth="1"/>
    <col min="10192" max="10195" width="5.42578125" style="1" customWidth="1"/>
    <col min="10196" max="10196" width="7" style="1" customWidth="1"/>
    <col min="10197" max="10197" width="6.140625" style="1" customWidth="1"/>
    <col min="10198" max="10199" width="5.85546875" style="1" customWidth="1"/>
    <col min="10200" max="10201" width="6.42578125" style="1" customWidth="1"/>
    <col min="10202" max="10202" width="5.85546875" style="1" customWidth="1"/>
    <col min="10203" max="10203" width="6.85546875" style="1" customWidth="1"/>
    <col min="10204" max="10205" width="8.42578125" style="1" customWidth="1"/>
    <col min="10206" max="10206" width="50.42578125" style="1" customWidth="1"/>
    <col min="10207" max="10216" width="4.42578125" style="1" customWidth="1"/>
    <col min="10217" max="10218" width="4.28515625" style="1" customWidth="1"/>
    <col min="10219" max="10406" width="4.28515625" style="1"/>
    <col min="10407" max="10407" width="5.85546875" style="1" customWidth="1"/>
    <col min="10408" max="10408" width="11.7109375" style="1" customWidth="1"/>
    <col min="10409" max="10415" width="6.42578125" style="1" customWidth="1"/>
    <col min="10416" max="10416" width="7.140625" style="1" customWidth="1"/>
    <col min="10417" max="10417" width="6.42578125" style="1" customWidth="1"/>
    <col min="10418" max="10418" width="5.7109375" style="1" customWidth="1"/>
    <col min="10419" max="10419" width="6.42578125" style="1" customWidth="1"/>
    <col min="10420" max="10420" width="5.85546875" style="1" customWidth="1"/>
    <col min="10421" max="10421" width="7" style="1" customWidth="1"/>
    <col min="10422" max="10422" width="6.7109375" style="1" customWidth="1"/>
    <col min="10423" max="10423" width="6.42578125" style="1" customWidth="1"/>
    <col min="10424" max="10426" width="8.140625" style="1" customWidth="1"/>
    <col min="10427" max="10433" width="10.42578125" style="1" customWidth="1"/>
    <col min="10434" max="10434" width="7" style="1" customWidth="1"/>
    <col min="10435" max="10435" width="6.85546875" style="1" customWidth="1"/>
    <col min="10436" max="10436" width="6.42578125" style="1" customWidth="1"/>
    <col min="10437" max="10437" width="6.85546875" style="1" customWidth="1"/>
    <col min="10438" max="10438" width="6.7109375" style="1" customWidth="1"/>
    <col min="10439" max="10439" width="6.42578125" style="1" customWidth="1"/>
    <col min="10440" max="10440" width="5.140625" style="1" customWidth="1"/>
    <col min="10441" max="10441" width="5.7109375" style="1" customWidth="1"/>
    <col min="10442" max="10442" width="5.42578125" style="1" customWidth="1"/>
    <col min="10443" max="10443" width="6.28515625" style="1" customWidth="1"/>
    <col min="10444" max="10444" width="5.140625" style="1" customWidth="1"/>
    <col min="10445" max="10447" width="7.42578125" style="1" customWidth="1"/>
    <col min="10448" max="10451" width="5.42578125" style="1" customWidth="1"/>
    <col min="10452" max="10452" width="7" style="1" customWidth="1"/>
    <col min="10453" max="10453" width="6.140625" style="1" customWidth="1"/>
    <col min="10454" max="10455" width="5.85546875" style="1" customWidth="1"/>
    <col min="10456" max="10457" width="6.42578125" style="1" customWidth="1"/>
    <col min="10458" max="10458" width="5.85546875" style="1" customWidth="1"/>
    <col min="10459" max="10459" width="6.85546875" style="1" customWidth="1"/>
    <col min="10460" max="10461" width="8.42578125" style="1" customWidth="1"/>
    <col min="10462" max="10462" width="50.42578125" style="1" customWidth="1"/>
    <col min="10463" max="10472" width="4.42578125" style="1" customWidth="1"/>
    <col min="10473" max="10474" width="4.28515625" style="1" customWidth="1"/>
    <col min="10475" max="10662" width="4.28515625" style="1"/>
    <col min="10663" max="10663" width="5.85546875" style="1" customWidth="1"/>
    <col min="10664" max="10664" width="11.7109375" style="1" customWidth="1"/>
    <col min="10665" max="10671" width="6.42578125" style="1" customWidth="1"/>
    <col min="10672" max="10672" width="7.140625" style="1" customWidth="1"/>
    <col min="10673" max="10673" width="6.42578125" style="1" customWidth="1"/>
    <col min="10674" max="10674" width="5.7109375" style="1" customWidth="1"/>
    <col min="10675" max="10675" width="6.42578125" style="1" customWidth="1"/>
    <col min="10676" max="10676" width="5.85546875" style="1" customWidth="1"/>
    <col min="10677" max="10677" width="7" style="1" customWidth="1"/>
    <col min="10678" max="10678" width="6.7109375" style="1" customWidth="1"/>
    <col min="10679" max="10679" width="6.42578125" style="1" customWidth="1"/>
    <col min="10680" max="10682" width="8.140625" style="1" customWidth="1"/>
    <col min="10683" max="10689" width="10.42578125" style="1" customWidth="1"/>
    <col min="10690" max="10690" width="7" style="1" customWidth="1"/>
    <col min="10691" max="10691" width="6.85546875" style="1" customWidth="1"/>
    <col min="10692" max="10692" width="6.42578125" style="1" customWidth="1"/>
    <col min="10693" max="10693" width="6.85546875" style="1" customWidth="1"/>
    <col min="10694" max="10694" width="6.7109375" style="1" customWidth="1"/>
    <col min="10695" max="10695" width="6.42578125" style="1" customWidth="1"/>
    <col min="10696" max="10696" width="5.140625" style="1" customWidth="1"/>
    <col min="10697" max="10697" width="5.7109375" style="1" customWidth="1"/>
    <col min="10698" max="10698" width="5.42578125" style="1" customWidth="1"/>
    <col min="10699" max="10699" width="6.28515625" style="1" customWidth="1"/>
    <col min="10700" max="10700" width="5.140625" style="1" customWidth="1"/>
    <col min="10701" max="10703" width="7.42578125" style="1" customWidth="1"/>
    <col min="10704" max="10707" width="5.42578125" style="1" customWidth="1"/>
    <col min="10708" max="10708" width="7" style="1" customWidth="1"/>
    <col min="10709" max="10709" width="6.140625" style="1" customWidth="1"/>
    <col min="10710" max="10711" width="5.85546875" style="1" customWidth="1"/>
    <col min="10712" max="10713" width="6.42578125" style="1" customWidth="1"/>
    <col min="10714" max="10714" width="5.85546875" style="1" customWidth="1"/>
    <col min="10715" max="10715" width="6.85546875" style="1" customWidth="1"/>
    <col min="10716" max="10717" width="8.42578125" style="1" customWidth="1"/>
    <col min="10718" max="10718" width="50.42578125" style="1" customWidth="1"/>
    <col min="10719" max="10728" width="4.42578125" style="1" customWidth="1"/>
    <col min="10729" max="10730" width="4.28515625" style="1" customWidth="1"/>
    <col min="10731" max="10918" width="4.28515625" style="1"/>
    <col min="10919" max="10919" width="5.85546875" style="1" customWidth="1"/>
    <col min="10920" max="10920" width="11.7109375" style="1" customWidth="1"/>
    <col min="10921" max="10927" width="6.42578125" style="1" customWidth="1"/>
    <col min="10928" max="10928" width="7.140625" style="1" customWidth="1"/>
    <col min="10929" max="10929" width="6.42578125" style="1" customWidth="1"/>
    <col min="10930" max="10930" width="5.7109375" style="1" customWidth="1"/>
    <col min="10931" max="10931" width="6.42578125" style="1" customWidth="1"/>
    <col min="10932" max="10932" width="5.85546875" style="1" customWidth="1"/>
    <col min="10933" max="10933" width="7" style="1" customWidth="1"/>
    <col min="10934" max="10934" width="6.7109375" style="1" customWidth="1"/>
    <col min="10935" max="10935" width="6.42578125" style="1" customWidth="1"/>
    <col min="10936" max="10938" width="8.140625" style="1" customWidth="1"/>
    <col min="10939" max="10945" width="10.42578125" style="1" customWidth="1"/>
    <col min="10946" max="10946" width="7" style="1" customWidth="1"/>
    <col min="10947" max="10947" width="6.85546875" style="1" customWidth="1"/>
    <col min="10948" max="10948" width="6.42578125" style="1" customWidth="1"/>
    <col min="10949" max="10949" width="6.85546875" style="1" customWidth="1"/>
    <col min="10950" max="10950" width="6.7109375" style="1" customWidth="1"/>
    <col min="10951" max="10951" width="6.42578125" style="1" customWidth="1"/>
    <col min="10952" max="10952" width="5.140625" style="1" customWidth="1"/>
    <col min="10953" max="10953" width="5.7109375" style="1" customWidth="1"/>
    <col min="10954" max="10954" width="5.42578125" style="1" customWidth="1"/>
    <col min="10955" max="10955" width="6.28515625" style="1" customWidth="1"/>
    <col min="10956" max="10956" width="5.140625" style="1" customWidth="1"/>
    <col min="10957" max="10959" width="7.42578125" style="1" customWidth="1"/>
    <col min="10960" max="10963" width="5.42578125" style="1" customWidth="1"/>
    <col min="10964" max="10964" width="7" style="1" customWidth="1"/>
    <col min="10965" max="10965" width="6.140625" style="1" customWidth="1"/>
    <col min="10966" max="10967" width="5.85546875" style="1" customWidth="1"/>
    <col min="10968" max="10969" width="6.42578125" style="1" customWidth="1"/>
    <col min="10970" max="10970" width="5.85546875" style="1" customWidth="1"/>
    <col min="10971" max="10971" width="6.85546875" style="1" customWidth="1"/>
    <col min="10972" max="10973" width="8.42578125" style="1" customWidth="1"/>
    <col min="10974" max="10974" width="50.42578125" style="1" customWidth="1"/>
    <col min="10975" max="10984" width="4.42578125" style="1" customWidth="1"/>
    <col min="10985" max="10986" width="4.28515625" style="1" customWidth="1"/>
    <col min="10987" max="11174" width="4.28515625" style="1"/>
    <col min="11175" max="11175" width="5.85546875" style="1" customWidth="1"/>
    <col min="11176" max="11176" width="11.7109375" style="1" customWidth="1"/>
    <col min="11177" max="11183" width="6.42578125" style="1" customWidth="1"/>
    <col min="11184" max="11184" width="7.140625" style="1" customWidth="1"/>
    <col min="11185" max="11185" width="6.42578125" style="1" customWidth="1"/>
    <col min="11186" max="11186" width="5.7109375" style="1" customWidth="1"/>
    <col min="11187" max="11187" width="6.42578125" style="1" customWidth="1"/>
    <col min="11188" max="11188" width="5.85546875" style="1" customWidth="1"/>
    <col min="11189" max="11189" width="7" style="1" customWidth="1"/>
    <col min="11190" max="11190" width="6.7109375" style="1" customWidth="1"/>
    <col min="11191" max="11191" width="6.42578125" style="1" customWidth="1"/>
    <col min="11192" max="11194" width="8.140625" style="1" customWidth="1"/>
    <col min="11195" max="11201" width="10.42578125" style="1" customWidth="1"/>
    <col min="11202" max="11202" width="7" style="1" customWidth="1"/>
    <col min="11203" max="11203" width="6.85546875" style="1" customWidth="1"/>
    <col min="11204" max="11204" width="6.42578125" style="1" customWidth="1"/>
    <col min="11205" max="11205" width="6.85546875" style="1" customWidth="1"/>
    <col min="11206" max="11206" width="6.7109375" style="1" customWidth="1"/>
    <col min="11207" max="11207" width="6.42578125" style="1" customWidth="1"/>
    <col min="11208" max="11208" width="5.140625" style="1" customWidth="1"/>
    <col min="11209" max="11209" width="5.7109375" style="1" customWidth="1"/>
    <col min="11210" max="11210" width="5.42578125" style="1" customWidth="1"/>
    <col min="11211" max="11211" width="6.28515625" style="1" customWidth="1"/>
    <col min="11212" max="11212" width="5.140625" style="1" customWidth="1"/>
    <col min="11213" max="11215" width="7.42578125" style="1" customWidth="1"/>
    <col min="11216" max="11219" width="5.42578125" style="1" customWidth="1"/>
    <col min="11220" max="11220" width="7" style="1" customWidth="1"/>
    <col min="11221" max="11221" width="6.140625" style="1" customWidth="1"/>
    <col min="11222" max="11223" width="5.85546875" style="1" customWidth="1"/>
    <col min="11224" max="11225" width="6.42578125" style="1" customWidth="1"/>
    <col min="11226" max="11226" width="5.85546875" style="1" customWidth="1"/>
    <col min="11227" max="11227" width="6.85546875" style="1" customWidth="1"/>
    <col min="11228" max="11229" width="8.42578125" style="1" customWidth="1"/>
    <col min="11230" max="11230" width="50.42578125" style="1" customWidth="1"/>
    <col min="11231" max="11240" width="4.42578125" style="1" customWidth="1"/>
    <col min="11241" max="11242" width="4.28515625" style="1" customWidth="1"/>
    <col min="11243" max="11430" width="4.28515625" style="1"/>
    <col min="11431" max="11431" width="5.85546875" style="1" customWidth="1"/>
    <col min="11432" max="11432" width="11.7109375" style="1" customWidth="1"/>
    <col min="11433" max="11439" width="6.42578125" style="1" customWidth="1"/>
    <col min="11440" max="11440" width="7.140625" style="1" customWidth="1"/>
    <col min="11441" max="11441" width="6.42578125" style="1" customWidth="1"/>
    <col min="11442" max="11442" width="5.7109375" style="1" customWidth="1"/>
    <col min="11443" max="11443" width="6.42578125" style="1" customWidth="1"/>
    <col min="11444" max="11444" width="5.85546875" style="1" customWidth="1"/>
    <col min="11445" max="11445" width="7" style="1" customWidth="1"/>
    <col min="11446" max="11446" width="6.7109375" style="1" customWidth="1"/>
    <col min="11447" max="11447" width="6.42578125" style="1" customWidth="1"/>
    <col min="11448" max="11450" width="8.140625" style="1" customWidth="1"/>
    <col min="11451" max="11457" width="10.42578125" style="1" customWidth="1"/>
    <col min="11458" max="11458" width="7" style="1" customWidth="1"/>
    <col min="11459" max="11459" width="6.85546875" style="1" customWidth="1"/>
    <col min="11460" max="11460" width="6.42578125" style="1" customWidth="1"/>
    <col min="11461" max="11461" width="6.85546875" style="1" customWidth="1"/>
    <col min="11462" max="11462" width="6.7109375" style="1" customWidth="1"/>
    <col min="11463" max="11463" width="6.42578125" style="1" customWidth="1"/>
    <col min="11464" max="11464" width="5.140625" style="1" customWidth="1"/>
    <col min="11465" max="11465" width="5.7109375" style="1" customWidth="1"/>
    <col min="11466" max="11466" width="5.42578125" style="1" customWidth="1"/>
    <col min="11467" max="11467" width="6.28515625" style="1" customWidth="1"/>
    <col min="11468" max="11468" width="5.140625" style="1" customWidth="1"/>
    <col min="11469" max="11471" width="7.42578125" style="1" customWidth="1"/>
    <col min="11472" max="11475" width="5.42578125" style="1" customWidth="1"/>
    <col min="11476" max="11476" width="7" style="1" customWidth="1"/>
    <col min="11477" max="11477" width="6.140625" style="1" customWidth="1"/>
    <col min="11478" max="11479" width="5.85546875" style="1" customWidth="1"/>
    <col min="11480" max="11481" width="6.42578125" style="1" customWidth="1"/>
    <col min="11482" max="11482" width="5.85546875" style="1" customWidth="1"/>
    <col min="11483" max="11483" width="6.85546875" style="1" customWidth="1"/>
    <col min="11484" max="11485" width="8.42578125" style="1" customWidth="1"/>
    <col min="11486" max="11486" width="50.42578125" style="1" customWidth="1"/>
    <col min="11487" max="11496" width="4.42578125" style="1" customWidth="1"/>
    <col min="11497" max="11498" width="4.28515625" style="1" customWidth="1"/>
    <col min="11499" max="11686" width="4.28515625" style="1"/>
    <col min="11687" max="11687" width="5.85546875" style="1" customWidth="1"/>
    <col min="11688" max="11688" width="11.7109375" style="1" customWidth="1"/>
    <col min="11689" max="11695" width="6.42578125" style="1" customWidth="1"/>
    <col min="11696" max="11696" width="7.140625" style="1" customWidth="1"/>
    <col min="11697" max="11697" width="6.42578125" style="1" customWidth="1"/>
    <col min="11698" max="11698" width="5.7109375" style="1" customWidth="1"/>
    <col min="11699" max="11699" width="6.42578125" style="1" customWidth="1"/>
    <col min="11700" max="11700" width="5.85546875" style="1" customWidth="1"/>
    <col min="11701" max="11701" width="7" style="1" customWidth="1"/>
    <col min="11702" max="11702" width="6.7109375" style="1" customWidth="1"/>
    <col min="11703" max="11703" width="6.42578125" style="1" customWidth="1"/>
    <col min="11704" max="11706" width="8.140625" style="1" customWidth="1"/>
    <col min="11707" max="11713" width="10.42578125" style="1" customWidth="1"/>
    <col min="11714" max="11714" width="7" style="1" customWidth="1"/>
    <col min="11715" max="11715" width="6.85546875" style="1" customWidth="1"/>
    <col min="11716" max="11716" width="6.42578125" style="1" customWidth="1"/>
    <col min="11717" max="11717" width="6.85546875" style="1" customWidth="1"/>
    <col min="11718" max="11718" width="6.7109375" style="1" customWidth="1"/>
    <col min="11719" max="11719" width="6.42578125" style="1" customWidth="1"/>
    <col min="11720" max="11720" width="5.140625" style="1" customWidth="1"/>
    <col min="11721" max="11721" width="5.7109375" style="1" customWidth="1"/>
    <col min="11722" max="11722" width="5.42578125" style="1" customWidth="1"/>
    <col min="11723" max="11723" width="6.28515625" style="1" customWidth="1"/>
    <col min="11724" max="11724" width="5.140625" style="1" customWidth="1"/>
    <col min="11725" max="11727" width="7.42578125" style="1" customWidth="1"/>
    <col min="11728" max="11731" width="5.42578125" style="1" customWidth="1"/>
    <col min="11732" max="11732" width="7" style="1" customWidth="1"/>
    <col min="11733" max="11733" width="6.140625" style="1" customWidth="1"/>
    <col min="11734" max="11735" width="5.85546875" style="1" customWidth="1"/>
    <col min="11736" max="11737" width="6.42578125" style="1" customWidth="1"/>
    <col min="11738" max="11738" width="5.85546875" style="1" customWidth="1"/>
    <col min="11739" max="11739" width="6.85546875" style="1" customWidth="1"/>
    <col min="11740" max="11741" width="8.42578125" style="1" customWidth="1"/>
    <col min="11742" max="11742" width="50.42578125" style="1" customWidth="1"/>
    <col min="11743" max="11752" width="4.42578125" style="1" customWidth="1"/>
    <col min="11753" max="11754" width="4.28515625" style="1" customWidth="1"/>
    <col min="11755" max="11942" width="4.28515625" style="1"/>
    <col min="11943" max="11943" width="5.85546875" style="1" customWidth="1"/>
    <col min="11944" max="11944" width="11.7109375" style="1" customWidth="1"/>
    <col min="11945" max="11951" width="6.42578125" style="1" customWidth="1"/>
    <col min="11952" max="11952" width="7.140625" style="1" customWidth="1"/>
    <col min="11953" max="11953" width="6.42578125" style="1" customWidth="1"/>
    <col min="11954" max="11954" width="5.7109375" style="1" customWidth="1"/>
    <col min="11955" max="11955" width="6.42578125" style="1" customWidth="1"/>
    <col min="11956" max="11956" width="5.85546875" style="1" customWidth="1"/>
    <col min="11957" max="11957" width="7" style="1" customWidth="1"/>
    <col min="11958" max="11958" width="6.7109375" style="1" customWidth="1"/>
    <col min="11959" max="11959" width="6.42578125" style="1" customWidth="1"/>
    <col min="11960" max="11962" width="8.140625" style="1" customWidth="1"/>
    <col min="11963" max="11969" width="10.42578125" style="1" customWidth="1"/>
    <col min="11970" max="11970" width="7" style="1" customWidth="1"/>
    <col min="11971" max="11971" width="6.85546875" style="1" customWidth="1"/>
    <col min="11972" max="11972" width="6.42578125" style="1" customWidth="1"/>
    <col min="11973" max="11973" width="6.85546875" style="1" customWidth="1"/>
    <col min="11974" max="11974" width="6.7109375" style="1" customWidth="1"/>
    <col min="11975" max="11975" width="6.42578125" style="1" customWidth="1"/>
    <col min="11976" max="11976" width="5.140625" style="1" customWidth="1"/>
    <col min="11977" max="11977" width="5.7109375" style="1" customWidth="1"/>
    <col min="11978" max="11978" width="5.42578125" style="1" customWidth="1"/>
    <col min="11979" max="11979" width="6.28515625" style="1" customWidth="1"/>
    <col min="11980" max="11980" width="5.140625" style="1" customWidth="1"/>
    <col min="11981" max="11983" width="7.42578125" style="1" customWidth="1"/>
    <col min="11984" max="11987" width="5.42578125" style="1" customWidth="1"/>
    <col min="11988" max="11988" width="7" style="1" customWidth="1"/>
    <col min="11989" max="11989" width="6.140625" style="1" customWidth="1"/>
    <col min="11990" max="11991" width="5.85546875" style="1" customWidth="1"/>
    <col min="11992" max="11993" width="6.42578125" style="1" customWidth="1"/>
    <col min="11994" max="11994" width="5.85546875" style="1" customWidth="1"/>
    <col min="11995" max="11995" width="6.85546875" style="1" customWidth="1"/>
    <col min="11996" max="11997" width="8.42578125" style="1" customWidth="1"/>
    <col min="11998" max="11998" width="50.42578125" style="1" customWidth="1"/>
    <col min="11999" max="12008" width="4.42578125" style="1" customWidth="1"/>
    <col min="12009" max="12010" width="4.28515625" style="1" customWidth="1"/>
    <col min="12011" max="12198" width="4.28515625" style="1"/>
    <col min="12199" max="12199" width="5.85546875" style="1" customWidth="1"/>
    <col min="12200" max="12200" width="11.7109375" style="1" customWidth="1"/>
    <col min="12201" max="12207" width="6.42578125" style="1" customWidth="1"/>
    <col min="12208" max="12208" width="7.140625" style="1" customWidth="1"/>
    <col min="12209" max="12209" width="6.42578125" style="1" customWidth="1"/>
    <col min="12210" max="12210" width="5.7109375" style="1" customWidth="1"/>
    <col min="12211" max="12211" width="6.42578125" style="1" customWidth="1"/>
    <col min="12212" max="12212" width="5.85546875" style="1" customWidth="1"/>
    <col min="12213" max="12213" width="7" style="1" customWidth="1"/>
    <col min="12214" max="12214" width="6.7109375" style="1" customWidth="1"/>
    <col min="12215" max="12215" width="6.42578125" style="1" customWidth="1"/>
    <col min="12216" max="12218" width="8.140625" style="1" customWidth="1"/>
    <col min="12219" max="12225" width="10.42578125" style="1" customWidth="1"/>
    <col min="12226" max="12226" width="7" style="1" customWidth="1"/>
    <col min="12227" max="12227" width="6.85546875" style="1" customWidth="1"/>
    <col min="12228" max="12228" width="6.42578125" style="1" customWidth="1"/>
    <col min="12229" max="12229" width="6.85546875" style="1" customWidth="1"/>
    <col min="12230" max="12230" width="6.7109375" style="1" customWidth="1"/>
    <col min="12231" max="12231" width="6.42578125" style="1" customWidth="1"/>
    <col min="12232" max="12232" width="5.140625" style="1" customWidth="1"/>
    <col min="12233" max="12233" width="5.7109375" style="1" customWidth="1"/>
    <col min="12234" max="12234" width="5.42578125" style="1" customWidth="1"/>
    <col min="12235" max="12235" width="6.28515625" style="1" customWidth="1"/>
    <col min="12236" max="12236" width="5.140625" style="1" customWidth="1"/>
    <col min="12237" max="12239" width="7.42578125" style="1" customWidth="1"/>
    <col min="12240" max="12243" width="5.42578125" style="1" customWidth="1"/>
    <col min="12244" max="12244" width="7" style="1" customWidth="1"/>
    <col min="12245" max="12245" width="6.140625" style="1" customWidth="1"/>
    <col min="12246" max="12247" width="5.85546875" style="1" customWidth="1"/>
    <col min="12248" max="12249" width="6.42578125" style="1" customWidth="1"/>
    <col min="12250" max="12250" width="5.85546875" style="1" customWidth="1"/>
    <col min="12251" max="12251" width="6.85546875" style="1" customWidth="1"/>
    <col min="12252" max="12253" width="8.42578125" style="1" customWidth="1"/>
    <col min="12254" max="12254" width="50.42578125" style="1" customWidth="1"/>
    <col min="12255" max="12264" width="4.42578125" style="1" customWidth="1"/>
    <col min="12265" max="12266" width="4.28515625" style="1" customWidth="1"/>
    <col min="12267" max="12454" width="4.28515625" style="1"/>
    <col min="12455" max="12455" width="5.85546875" style="1" customWidth="1"/>
    <col min="12456" max="12456" width="11.7109375" style="1" customWidth="1"/>
    <col min="12457" max="12463" width="6.42578125" style="1" customWidth="1"/>
    <col min="12464" max="12464" width="7.140625" style="1" customWidth="1"/>
    <col min="12465" max="12465" width="6.42578125" style="1" customWidth="1"/>
    <col min="12466" max="12466" width="5.7109375" style="1" customWidth="1"/>
    <col min="12467" max="12467" width="6.42578125" style="1" customWidth="1"/>
    <col min="12468" max="12468" width="5.85546875" style="1" customWidth="1"/>
    <col min="12469" max="12469" width="7" style="1" customWidth="1"/>
    <col min="12470" max="12470" width="6.7109375" style="1" customWidth="1"/>
    <col min="12471" max="12471" width="6.42578125" style="1" customWidth="1"/>
    <col min="12472" max="12474" width="8.140625" style="1" customWidth="1"/>
    <col min="12475" max="12481" width="10.42578125" style="1" customWidth="1"/>
    <col min="12482" max="12482" width="7" style="1" customWidth="1"/>
    <col min="12483" max="12483" width="6.85546875" style="1" customWidth="1"/>
    <col min="12484" max="12484" width="6.42578125" style="1" customWidth="1"/>
    <col min="12485" max="12485" width="6.85546875" style="1" customWidth="1"/>
    <col min="12486" max="12486" width="6.7109375" style="1" customWidth="1"/>
    <col min="12487" max="12487" width="6.42578125" style="1" customWidth="1"/>
    <col min="12488" max="12488" width="5.140625" style="1" customWidth="1"/>
    <col min="12489" max="12489" width="5.7109375" style="1" customWidth="1"/>
    <col min="12490" max="12490" width="5.42578125" style="1" customWidth="1"/>
    <col min="12491" max="12491" width="6.28515625" style="1" customWidth="1"/>
    <col min="12492" max="12492" width="5.140625" style="1" customWidth="1"/>
    <col min="12493" max="12495" width="7.42578125" style="1" customWidth="1"/>
    <col min="12496" max="12499" width="5.42578125" style="1" customWidth="1"/>
    <col min="12500" max="12500" width="7" style="1" customWidth="1"/>
    <col min="12501" max="12501" width="6.140625" style="1" customWidth="1"/>
    <col min="12502" max="12503" width="5.85546875" style="1" customWidth="1"/>
    <col min="12504" max="12505" width="6.42578125" style="1" customWidth="1"/>
    <col min="12506" max="12506" width="5.85546875" style="1" customWidth="1"/>
    <col min="12507" max="12507" width="6.85546875" style="1" customWidth="1"/>
    <col min="12508" max="12509" width="8.42578125" style="1" customWidth="1"/>
    <col min="12510" max="12510" width="50.42578125" style="1" customWidth="1"/>
    <col min="12511" max="12520" width="4.42578125" style="1" customWidth="1"/>
    <col min="12521" max="12522" width="4.28515625" style="1" customWidth="1"/>
    <col min="12523" max="12710" width="4.28515625" style="1"/>
    <col min="12711" max="12711" width="5.85546875" style="1" customWidth="1"/>
    <col min="12712" max="12712" width="11.7109375" style="1" customWidth="1"/>
    <col min="12713" max="12719" width="6.42578125" style="1" customWidth="1"/>
    <col min="12720" max="12720" width="7.140625" style="1" customWidth="1"/>
    <col min="12721" max="12721" width="6.42578125" style="1" customWidth="1"/>
    <col min="12722" max="12722" width="5.7109375" style="1" customWidth="1"/>
    <col min="12723" max="12723" width="6.42578125" style="1" customWidth="1"/>
    <col min="12724" max="12724" width="5.85546875" style="1" customWidth="1"/>
    <col min="12725" max="12725" width="7" style="1" customWidth="1"/>
    <col min="12726" max="12726" width="6.7109375" style="1" customWidth="1"/>
    <col min="12727" max="12727" width="6.42578125" style="1" customWidth="1"/>
    <col min="12728" max="12730" width="8.140625" style="1" customWidth="1"/>
    <col min="12731" max="12737" width="10.42578125" style="1" customWidth="1"/>
    <col min="12738" max="12738" width="7" style="1" customWidth="1"/>
    <col min="12739" max="12739" width="6.85546875" style="1" customWidth="1"/>
    <col min="12740" max="12740" width="6.42578125" style="1" customWidth="1"/>
    <col min="12741" max="12741" width="6.85546875" style="1" customWidth="1"/>
    <col min="12742" max="12742" width="6.7109375" style="1" customWidth="1"/>
    <col min="12743" max="12743" width="6.42578125" style="1" customWidth="1"/>
    <col min="12744" max="12744" width="5.140625" style="1" customWidth="1"/>
    <col min="12745" max="12745" width="5.7109375" style="1" customWidth="1"/>
    <col min="12746" max="12746" width="5.42578125" style="1" customWidth="1"/>
    <col min="12747" max="12747" width="6.28515625" style="1" customWidth="1"/>
    <col min="12748" max="12748" width="5.140625" style="1" customWidth="1"/>
    <col min="12749" max="12751" width="7.42578125" style="1" customWidth="1"/>
    <col min="12752" max="12755" width="5.42578125" style="1" customWidth="1"/>
    <col min="12756" max="12756" width="7" style="1" customWidth="1"/>
    <col min="12757" max="12757" width="6.140625" style="1" customWidth="1"/>
    <col min="12758" max="12759" width="5.85546875" style="1" customWidth="1"/>
    <col min="12760" max="12761" width="6.42578125" style="1" customWidth="1"/>
    <col min="12762" max="12762" width="5.85546875" style="1" customWidth="1"/>
    <col min="12763" max="12763" width="6.85546875" style="1" customWidth="1"/>
    <col min="12764" max="12765" width="8.42578125" style="1" customWidth="1"/>
    <col min="12766" max="12766" width="50.42578125" style="1" customWidth="1"/>
    <col min="12767" max="12776" width="4.42578125" style="1" customWidth="1"/>
    <col min="12777" max="12778" width="4.28515625" style="1" customWidth="1"/>
    <col min="12779" max="12966" width="4.28515625" style="1"/>
    <col min="12967" max="12967" width="5.85546875" style="1" customWidth="1"/>
    <col min="12968" max="12968" width="11.7109375" style="1" customWidth="1"/>
    <col min="12969" max="12975" width="6.42578125" style="1" customWidth="1"/>
    <col min="12976" max="12976" width="7.140625" style="1" customWidth="1"/>
    <col min="12977" max="12977" width="6.42578125" style="1" customWidth="1"/>
    <col min="12978" max="12978" width="5.7109375" style="1" customWidth="1"/>
    <col min="12979" max="12979" width="6.42578125" style="1" customWidth="1"/>
    <col min="12980" max="12980" width="5.85546875" style="1" customWidth="1"/>
    <col min="12981" max="12981" width="7" style="1" customWidth="1"/>
    <col min="12982" max="12982" width="6.7109375" style="1" customWidth="1"/>
    <col min="12983" max="12983" width="6.42578125" style="1" customWidth="1"/>
    <col min="12984" max="12986" width="8.140625" style="1" customWidth="1"/>
    <col min="12987" max="12993" width="10.42578125" style="1" customWidth="1"/>
    <col min="12994" max="12994" width="7" style="1" customWidth="1"/>
    <col min="12995" max="12995" width="6.85546875" style="1" customWidth="1"/>
    <col min="12996" max="12996" width="6.42578125" style="1" customWidth="1"/>
    <col min="12997" max="12997" width="6.85546875" style="1" customWidth="1"/>
    <col min="12998" max="12998" width="6.7109375" style="1" customWidth="1"/>
    <col min="12999" max="12999" width="6.42578125" style="1" customWidth="1"/>
    <col min="13000" max="13000" width="5.140625" style="1" customWidth="1"/>
    <col min="13001" max="13001" width="5.7109375" style="1" customWidth="1"/>
    <col min="13002" max="13002" width="5.42578125" style="1" customWidth="1"/>
    <col min="13003" max="13003" width="6.28515625" style="1" customWidth="1"/>
    <col min="13004" max="13004" width="5.140625" style="1" customWidth="1"/>
    <col min="13005" max="13007" width="7.42578125" style="1" customWidth="1"/>
    <col min="13008" max="13011" width="5.42578125" style="1" customWidth="1"/>
    <col min="13012" max="13012" width="7" style="1" customWidth="1"/>
    <col min="13013" max="13013" width="6.140625" style="1" customWidth="1"/>
    <col min="13014" max="13015" width="5.85546875" style="1" customWidth="1"/>
    <col min="13016" max="13017" width="6.42578125" style="1" customWidth="1"/>
    <col min="13018" max="13018" width="5.85546875" style="1" customWidth="1"/>
    <col min="13019" max="13019" width="6.85546875" style="1" customWidth="1"/>
    <col min="13020" max="13021" width="8.42578125" style="1" customWidth="1"/>
    <col min="13022" max="13022" width="50.42578125" style="1" customWidth="1"/>
    <col min="13023" max="13032" width="4.42578125" style="1" customWidth="1"/>
    <col min="13033" max="13034" width="4.28515625" style="1" customWidth="1"/>
    <col min="13035" max="13222" width="4.28515625" style="1"/>
    <col min="13223" max="13223" width="5.85546875" style="1" customWidth="1"/>
    <col min="13224" max="13224" width="11.7109375" style="1" customWidth="1"/>
    <col min="13225" max="13231" width="6.42578125" style="1" customWidth="1"/>
    <col min="13232" max="13232" width="7.140625" style="1" customWidth="1"/>
    <col min="13233" max="13233" width="6.42578125" style="1" customWidth="1"/>
    <col min="13234" max="13234" width="5.7109375" style="1" customWidth="1"/>
    <col min="13235" max="13235" width="6.42578125" style="1" customWidth="1"/>
    <col min="13236" max="13236" width="5.85546875" style="1" customWidth="1"/>
    <col min="13237" max="13237" width="7" style="1" customWidth="1"/>
    <col min="13238" max="13238" width="6.7109375" style="1" customWidth="1"/>
    <col min="13239" max="13239" width="6.42578125" style="1" customWidth="1"/>
    <col min="13240" max="13242" width="8.140625" style="1" customWidth="1"/>
    <col min="13243" max="13249" width="10.42578125" style="1" customWidth="1"/>
    <col min="13250" max="13250" width="7" style="1" customWidth="1"/>
    <col min="13251" max="13251" width="6.85546875" style="1" customWidth="1"/>
    <col min="13252" max="13252" width="6.42578125" style="1" customWidth="1"/>
    <col min="13253" max="13253" width="6.85546875" style="1" customWidth="1"/>
    <col min="13254" max="13254" width="6.7109375" style="1" customWidth="1"/>
    <col min="13255" max="13255" width="6.42578125" style="1" customWidth="1"/>
    <col min="13256" max="13256" width="5.140625" style="1" customWidth="1"/>
    <col min="13257" max="13257" width="5.7109375" style="1" customWidth="1"/>
    <col min="13258" max="13258" width="5.42578125" style="1" customWidth="1"/>
    <col min="13259" max="13259" width="6.28515625" style="1" customWidth="1"/>
    <col min="13260" max="13260" width="5.140625" style="1" customWidth="1"/>
    <col min="13261" max="13263" width="7.42578125" style="1" customWidth="1"/>
    <col min="13264" max="13267" width="5.42578125" style="1" customWidth="1"/>
    <col min="13268" max="13268" width="7" style="1" customWidth="1"/>
    <col min="13269" max="13269" width="6.140625" style="1" customWidth="1"/>
    <col min="13270" max="13271" width="5.85546875" style="1" customWidth="1"/>
    <col min="13272" max="13273" width="6.42578125" style="1" customWidth="1"/>
    <col min="13274" max="13274" width="5.85546875" style="1" customWidth="1"/>
    <col min="13275" max="13275" width="6.85546875" style="1" customWidth="1"/>
    <col min="13276" max="13277" width="8.42578125" style="1" customWidth="1"/>
    <col min="13278" max="13278" width="50.42578125" style="1" customWidth="1"/>
    <col min="13279" max="13288" width="4.42578125" style="1" customWidth="1"/>
    <col min="13289" max="13290" width="4.28515625" style="1" customWidth="1"/>
    <col min="13291" max="13478" width="4.28515625" style="1"/>
    <col min="13479" max="13479" width="5.85546875" style="1" customWidth="1"/>
    <col min="13480" max="13480" width="11.7109375" style="1" customWidth="1"/>
    <col min="13481" max="13487" width="6.42578125" style="1" customWidth="1"/>
    <col min="13488" max="13488" width="7.140625" style="1" customWidth="1"/>
    <col min="13489" max="13489" width="6.42578125" style="1" customWidth="1"/>
    <col min="13490" max="13490" width="5.7109375" style="1" customWidth="1"/>
    <col min="13491" max="13491" width="6.42578125" style="1" customWidth="1"/>
    <col min="13492" max="13492" width="5.85546875" style="1" customWidth="1"/>
    <col min="13493" max="13493" width="7" style="1" customWidth="1"/>
    <col min="13494" max="13494" width="6.7109375" style="1" customWidth="1"/>
    <col min="13495" max="13495" width="6.42578125" style="1" customWidth="1"/>
    <col min="13496" max="13498" width="8.140625" style="1" customWidth="1"/>
    <col min="13499" max="13505" width="10.42578125" style="1" customWidth="1"/>
    <col min="13506" max="13506" width="7" style="1" customWidth="1"/>
    <col min="13507" max="13507" width="6.85546875" style="1" customWidth="1"/>
    <col min="13508" max="13508" width="6.42578125" style="1" customWidth="1"/>
    <col min="13509" max="13509" width="6.85546875" style="1" customWidth="1"/>
    <col min="13510" max="13510" width="6.7109375" style="1" customWidth="1"/>
    <col min="13511" max="13511" width="6.42578125" style="1" customWidth="1"/>
    <col min="13512" max="13512" width="5.140625" style="1" customWidth="1"/>
    <col min="13513" max="13513" width="5.7109375" style="1" customWidth="1"/>
    <col min="13514" max="13514" width="5.42578125" style="1" customWidth="1"/>
    <col min="13515" max="13515" width="6.28515625" style="1" customWidth="1"/>
    <col min="13516" max="13516" width="5.140625" style="1" customWidth="1"/>
    <col min="13517" max="13519" width="7.42578125" style="1" customWidth="1"/>
    <col min="13520" max="13523" width="5.42578125" style="1" customWidth="1"/>
    <col min="13524" max="13524" width="7" style="1" customWidth="1"/>
    <col min="13525" max="13525" width="6.140625" style="1" customWidth="1"/>
    <col min="13526" max="13527" width="5.85546875" style="1" customWidth="1"/>
    <col min="13528" max="13529" width="6.42578125" style="1" customWidth="1"/>
    <col min="13530" max="13530" width="5.85546875" style="1" customWidth="1"/>
    <col min="13531" max="13531" width="6.85546875" style="1" customWidth="1"/>
    <col min="13532" max="13533" width="8.42578125" style="1" customWidth="1"/>
    <col min="13534" max="13534" width="50.42578125" style="1" customWidth="1"/>
    <col min="13535" max="13544" width="4.42578125" style="1" customWidth="1"/>
    <col min="13545" max="13546" width="4.28515625" style="1" customWidth="1"/>
    <col min="13547" max="13734" width="4.28515625" style="1"/>
    <col min="13735" max="13735" width="5.85546875" style="1" customWidth="1"/>
    <col min="13736" max="13736" width="11.7109375" style="1" customWidth="1"/>
    <col min="13737" max="13743" width="6.42578125" style="1" customWidth="1"/>
    <col min="13744" max="13744" width="7.140625" style="1" customWidth="1"/>
    <col min="13745" max="13745" width="6.42578125" style="1" customWidth="1"/>
    <col min="13746" max="13746" width="5.7109375" style="1" customWidth="1"/>
    <col min="13747" max="13747" width="6.42578125" style="1" customWidth="1"/>
    <col min="13748" max="13748" width="5.85546875" style="1" customWidth="1"/>
    <col min="13749" max="13749" width="7" style="1" customWidth="1"/>
    <col min="13750" max="13750" width="6.7109375" style="1" customWidth="1"/>
    <col min="13751" max="13751" width="6.42578125" style="1" customWidth="1"/>
    <col min="13752" max="13754" width="8.140625" style="1" customWidth="1"/>
    <col min="13755" max="13761" width="10.42578125" style="1" customWidth="1"/>
    <col min="13762" max="13762" width="7" style="1" customWidth="1"/>
    <col min="13763" max="13763" width="6.85546875" style="1" customWidth="1"/>
    <col min="13764" max="13764" width="6.42578125" style="1" customWidth="1"/>
    <col min="13765" max="13765" width="6.85546875" style="1" customWidth="1"/>
    <col min="13766" max="13766" width="6.7109375" style="1" customWidth="1"/>
    <col min="13767" max="13767" width="6.42578125" style="1" customWidth="1"/>
    <col min="13768" max="13768" width="5.140625" style="1" customWidth="1"/>
    <col min="13769" max="13769" width="5.7109375" style="1" customWidth="1"/>
    <col min="13770" max="13770" width="5.42578125" style="1" customWidth="1"/>
    <col min="13771" max="13771" width="6.28515625" style="1" customWidth="1"/>
    <col min="13772" max="13772" width="5.140625" style="1" customWidth="1"/>
    <col min="13773" max="13775" width="7.42578125" style="1" customWidth="1"/>
    <col min="13776" max="13779" width="5.42578125" style="1" customWidth="1"/>
    <col min="13780" max="13780" width="7" style="1" customWidth="1"/>
    <col min="13781" max="13781" width="6.140625" style="1" customWidth="1"/>
    <col min="13782" max="13783" width="5.85546875" style="1" customWidth="1"/>
    <col min="13784" max="13785" width="6.42578125" style="1" customWidth="1"/>
    <col min="13786" max="13786" width="5.85546875" style="1" customWidth="1"/>
    <col min="13787" max="13787" width="6.85546875" style="1" customWidth="1"/>
    <col min="13788" max="13789" width="8.42578125" style="1" customWidth="1"/>
    <col min="13790" max="13790" width="50.42578125" style="1" customWidth="1"/>
    <col min="13791" max="13800" width="4.42578125" style="1" customWidth="1"/>
    <col min="13801" max="13802" width="4.28515625" style="1" customWidth="1"/>
    <col min="13803" max="13990" width="4.28515625" style="1"/>
    <col min="13991" max="13991" width="5.85546875" style="1" customWidth="1"/>
    <col min="13992" max="13992" width="11.7109375" style="1" customWidth="1"/>
    <col min="13993" max="13999" width="6.42578125" style="1" customWidth="1"/>
    <col min="14000" max="14000" width="7.140625" style="1" customWidth="1"/>
    <col min="14001" max="14001" width="6.42578125" style="1" customWidth="1"/>
    <col min="14002" max="14002" width="5.7109375" style="1" customWidth="1"/>
    <col min="14003" max="14003" width="6.42578125" style="1" customWidth="1"/>
    <col min="14004" max="14004" width="5.85546875" style="1" customWidth="1"/>
    <col min="14005" max="14005" width="7" style="1" customWidth="1"/>
    <col min="14006" max="14006" width="6.7109375" style="1" customWidth="1"/>
    <col min="14007" max="14007" width="6.42578125" style="1" customWidth="1"/>
    <col min="14008" max="14010" width="8.140625" style="1" customWidth="1"/>
    <col min="14011" max="14017" width="10.42578125" style="1" customWidth="1"/>
    <col min="14018" max="14018" width="7" style="1" customWidth="1"/>
    <col min="14019" max="14019" width="6.85546875" style="1" customWidth="1"/>
    <col min="14020" max="14020" width="6.42578125" style="1" customWidth="1"/>
    <col min="14021" max="14021" width="6.85546875" style="1" customWidth="1"/>
    <col min="14022" max="14022" width="6.7109375" style="1" customWidth="1"/>
    <col min="14023" max="14023" width="6.42578125" style="1" customWidth="1"/>
    <col min="14024" max="14024" width="5.140625" style="1" customWidth="1"/>
    <col min="14025" max="14025" width="5.7109375" style="1" customWidth="1"/>
    <col min="14026" max="14026" width="5.42578125" style="1" customWidth="1"/>
    <col min="14027" max="14027" width="6.28515625" style="1" customWidth="1"/>
    <col min="14028" max="14028" width="5.140625" style="1" customWidth="1"/>
    <col min="14029" max="14031" width="7.42578125" style="1" customWidth="1"/>
    <col min="14032" max="14035" width="5.42578125" style="1" customWidth="1"/>
    <col min="14036" max="14036" width="7" style="1" customWidth="1"/>
    <col min="14037" max="14037" width="6.140625" style="1" customWidth="1"/>
    <col min="14038" max="14039" width="5.85546875" style="1" customWidth="1"/>
    <col min="14040" max="14041" width="6.42578125" style="1" customWidth="1"/>
    <col min="14042" max="14042" width="5.85546875" style="1" customWidth="1"/>
    <col min="14043" max="14043" width="6.85546875" style="1" customWidth="1"/>
    <col min="14044" max="14045" width="8.42578125" style="1" customWidth="1"/>
    <col min="14046" max="14046" width="50.42578125" style="1" customWidth="1"/>
    <col min="14047" max="14056" width="4.42578125" style="1" customWidth="1"/>
    <col min="14057" max="14058" width="4.28515625" style="1" customWidth="1"/>
    <col min="14059" max="14246" width="4.28515625" style="1"/>
    <col min="14247" max="14247" width="5.85546875" style="1" customWidth="1"/>
    <col min="14248" max="14248" width="11.7109375" style="1" customWidth="1"/>
    <col min="14249" max="14255" width="6.42578125" style="1" customWidth="1"/>
    <col min="14256" max="14256" width="7.140625" style="1" customWidth="1"/>
    <col min="14257" max="14257" width="6.42578125" style="1" customWidth="1"/>
    <col min="14258" max="14258" width="5.7109375" style="1" customWidth="1"/>
    <col min="14259" max="14259" width="6.42578125" style="1" customWidth="1"/>
    <col min="14260" max="14260" width="5.85546875" style="1" customWidth="1"/>
    <col min="14261" max="14261" width="7" style="1" customWidth="1"/>
    <col min="14262" max="14262" width="6.7109375" style="1" customWidth="1"/>
    <col min="14263" max="14263" width="6.42578125" style="1" customWidth="1"/>
    <col min="14264" max="14266" width="8.140625" style="1" customWidth="1"/>
    <col min="14267" max="14273" width="10.42578125" style="1" customWidth="1"/>
    <col min="14274" max="14274" width="7" style="1" customWidth="1"/>
    <col min="14275" max="14275" width="6.85546875" style="1" customWidth="1"/>
    <col min="14276" max="14276" width="6.42578125" style="1" customWidth="1"/>
    <col min="14277" max="14277" width="6.85546875" style="1" customWidth="1"/>
    <col min="14278" max="14278" width="6.7109375" style="1" customWidth="1"/>
    <col min="14279" max="14279" width="6.42578125" style="1" customWidth="1"/>
    <col min="14280" max="14280" width="5.140625" style="1" customWidth="1"/>
    <col min="14281" max="14281" width="5.7109375" style="1" customWidth="1"/>
    <col min="14282" max="14282" width="5.42578125" style="1" customWidth="1"/>
    <col min="14283" max="14283" width="6.28515625" style="1" customWidth="1"/>
    <col min="14284" max="14284" width="5.140625" style="1" customWidth="1"/>
    <col min="14285" max="14287" width="7.42578125" style="1" customWidth="1"/>
    <col min="14288" max="14291" width="5.42578125" style="1" customWidth="1"/>
    <col min="14292" max="14292" width="7" style="1" customWidth="1"/>
    <col min="14293" max="14293" width="6.140625" style="1" customWidth="1"/>
    <col min="14294" max="14295" width="5.85546875" style="1" customWidth="1"/>
    <col min="14296" max="14297" width="6.42578125" style="1" customWidth="1"/>
    <col min="14298" max="14298" width="5.85546875" style="1" customWidth="1"/>
    <col min="14299" max="14299" width="6.85546875" style="1" customWidth="1"/>
    <col min="14300" max="14301" width="8.42578125" style="1" customWidth="1"/>
    <col min="14302" max="14302" width="50.42578125" style="1" customWidth="1"/>
    <col min="14303" max="14312" width="4.42578125" style="1" customWidth="1"/>
    <col min="14313" max="14314" width="4.28515625" style="1" customWidth="1"/>
    <col min="14315" max="14502" width="4.28515625" style="1"/>
    <col min="14503" max="14503" width="5.85546875" style="1" customWidth="1"/>
    <col min="14504" max="14504" width="11.7109375" style="1" customWidth="1"/>
    <col min="14505" max="14511" width="6.42578125" style="1" customWidth="1"/>
    <col min="14512" max="14512" width="7.140625" style="1" customWidth="1"/>
    <col min="14513" max="14513" width="6.42578125" style="1" customWidth="1"/>
    <col min="14514" max="14514" width="5.7109375" style="1" customWidth="1"/>
    <col min="14515" max="14515" width="6.42578125" style="1" customWidth="1"/>
    <col min="14516" max="14516" width="5.85546875" style="1" customWidth="1"/>
    <col min="14517" max="14517" width="7" style="1" customWidth="1"/>
    <col min="14518" max="14518" width="6.7109375" style="1" customWidth="1"/>
    <col min="14519" max="14519" width="6.42578125" style="1" customWidth="1"/>
    <col min="14520" max="14522" width="8.140625" style="1" customWidth="1"/>
    <col min="14523" max="14529" width="10.42578125" style="1" customWidth="1"/>
    <col min="14530" max="14530" width="7" style="1" customWidth="1"/>
    <col min="14531" max="14531" width="6.85546875" style="1" customWidth="1"/>
    <col min="14532" max="14532" width="6.42578125" style="1" customWidth="1"/>
    <col min="14533" max="14533" width="6.85546875" style="1" customWidth="1"/>
    <col min="14534" max="14534" width="6.7109375" style="1" customWidth="1"/>
    <col min="14535" max="14535" width="6.42578125" style="1" customWidth="1"/>
    <col min="14536" max="14536" width="5.140625" style="1" customWidth="1"/>
    <col min="14537" max="14537" width="5.7109375" style="1" customWidth="1"/>
    <col min="14538" max="14538" width="5.42578125" style="1" customWidth="1"/>
    <col min="14539" max="14539" width="6.28515625" style="1" customWidth="1"/>
    <col min="14540" max="14540" width="5.140625" style="1" customWidth="1"/>
    <col min="14541" max="14543" width="7.42578125" style="1" customWidth="1"/>
    <col min="14544" max="14547" width="5.42578125" style="1" customWidth="1"/>
    <col min="14548" max="14548" width="7" style="1" customWidth="1"/>
    <col min="14549" max="14549" width="6.140625" style="1" customWidth="1"/>
    <col min="14550" max="14551" width="5.85546875" style="1" customWidth="1"/>
    <col min="14552" max="14553" width="6.42578125" style="1" customWidth="1"/>
    <col min="14554" max="14554" width="5.85546875" style="1" customWidth="1"/>
    <col min="14555" max="14555" width="6.85546875" style="1" customWidth="1"/>
    <col min="14556" max="14557" width="8.42578125" style="1" customWidth="1"/>
    <col min="14558" max="14558" width="50.42578125" style="1" customWidth="1"/>
    <col min="14559" max="14568" width="4.42578125" style="1" customWidth="1"/>
    <col min="14569" max="14570" width="4.28515625" style="1" customWidth="1"/>
    <col min="14571" max="14758" width="4.28515625" style="1"/>
    <col min="14759" max="14759" width="5.85546875" style="1" customWidth="1"/>
    <col min="14760" max="14760" width="11.7109375" style="1" customWidth="1"/>
    <col min="14761" max="14767" width="6.42578125" style="1" customWidth="1"/>
    <col min="14768" max="14768" width="7.140625" style="1" customWidth="1"/>
    <col min="14769" max="14769" width="6.42578125" style="1" customWidth="1"/>
    <col min="14770" max="14770" width="5.7109375" style="1" customWidth="1"/>
    <col min="14771" max="14771" width="6.42578125" style="1" customWidth="1"/>
    <col min="14772" max="14772" width="5.85546875" style="1" customWidth="1"/>
    <col min="14773" max="14773" width="7" style="1" customWidth="1"/>
    <col min="14774" max="14774" width="6.7109375" style="1" customWidth="1"/>
    <col min="14775" max="14775" width="6.42578125" style="1" customWidth="1"/>
    <col min="14776" max="14778" width="8.140625" style="1" customWidth="1"/>
    <col min="14779" max="14785" width="10.42578125" style="1" customWidth="1"/>
    <col min="14786" max="14786" width="7" style="1" customWidth="1"/>
    <col min="14787" max="14787" width="6.85546875" style="1" customWidth="1"/>
    <col min="14788" max="14788" width="6.42578125" style="1" customWidth="1"/>
    <col min="14789" max="14789" width="6.85546875" style="1" customWidth="1"/>
    <col min="14790" max="14790" width="6.7109375" style="1" customWidth="1"/>
    <col min="14791" max="14791" width="6.42578125" style="1" customWidth="1"/>
    <col min="14792" max="14792" width="5.140625" style="1" customWidth="1"/>
    <col min="14793" max="14793" width="5.7109375" style="1" customWidth="1"/>
    <col min="14794" max="14794" width="5.42578125" style="1" customWidth="1"/>
    <col min="14795" max="14795" width="6.28515625" style="1" customWidth="1"/>
    <col min="14796" max="14796" width="5.140625" style="1" customWidth="1"/>
    <col min="14797" max="14799" width="7.42578125" style="1" customWidth="1"/>
    <col min="14800" max="14803" width="5.42578125" style="1" customWidth="1"/>
    <col min="14804" max="14804" width="7" style="1" customWidth="1"/>
    <col min="14805" max="14805" width="6.140625" style="1" customWidth="1"/>
    <col min="14806" max="14807" width="5.85546875" style="1" customWidth="1"/>
    <col min="14808" max="14809" width="6.42578125" style="1" customWidth="1"/>
    <col min="14810" max="14810" width="5.85546875" style="1" customWidth="1"/>
    <col min="14811" max="14811" width="6.85546875" style="1" customWidth="1"/>
    <col min="14812" max="14813" width="8.42578125" style="1" customWidth="1"/>
    <col min="14814" max="14814" width="50.42578125" style="1" customWidth="1"/>
    <col min="14815" max="14824" width="4.42578125" style="1" customWidth="1"/>
    <col min="14825" max="14826" width="4.28515625" style="1" customWidth="1"/>
    <col min="14827" max="15014" width="4.28515625" style="1"/>
    <col min="15015" max="15015" width="5.85546875" style="1" customWidth="1"/>
    <col min="15016" max="15016" width="11.7109375" style="1" customWidth="1"/>
    <col min="15017" max="15023" width="6.42578125" style="1" customWidth="1"/>
    <col min="15024" max="15024" width="7.140625" style="1" customWidth="1"/>
    <col min="15025" max="15025" width="6.42578125" style="1" customWidth="1"/>
    <col min="15026" max="15026" width="5.7109375" style="1" customWidth="1"/>
    <col min="15027" max="15027" width="6.42578125" style="1" customWidth="1"/>
    <col min="15028" max="15028" width="5.85546875" style="1" customWidth="1"/>
    <col min="15029" max="15029" width="7" style="1" customWidth="1"/>
    <col min="15030" max="15030" width="6.7109375" style="1" customWidth="1"/>
    <col min="15031" max="15031" width="6.42578125" style="1" customWidth="1"/>
    <col min="15032" max="15034" width="8.140625" style="1" customWidth="1"/>
    <col min="15035" max="15041" width="10.42578125" style="1" customWidth="1"/>
    <col min="15042" max="15042" width="7" style="1" customWidth="1"/>
    <col min="15043" max="15043" width="6.85546875" style="1" customWidth="1"/>
    <col min="15044" max="15044" width="6.42578125" style="1" customWidth="1"/>
    <col min="15045" max="15045" width="6.85546875" style="1" customWidth="1"/>
    <col min="15046" max="15046" width="6.7109375" style="1" customWidth="1"/>
    <col min="15047" max="15047" width="6.42578125" style="1" customWidth="1"/>
    <col min="15048" max="15048" width="5.140625" style="1" customWidth="1"/>
    <col min="15049" max="15049" width="5.7109375" style="1" customWidth="1"/>
    <col min="15050" max="15050" width="5.42578125" style="1" customWidth="1"/>
    <col min="15051" max="15051" width="6.28515625" style="1" customWidth="1"/>
    <col min="15052" max="15052" width="5.140625" style="1" customWidth="1"/>
    <col min="15053" max="15055" width="7.42578125" style="1" customWidth="1"/>
    <col min="15056" max="15059" width="5.42578125" style="1" customWidth="1"/>
    <col min="15060" max="15060" width="7" style="1" customWidth="1"/>
    <col min="15061" max="15061" width="6.140625" style="1" customWidth="1"/>
    <col min="15062" max="15063" width="5.85546875" style="1" customWidth="1"/>
    <col min="15064" max="15065" width="6.42578125" style="1" customWidth="1"/>
    <col min="15066" max="15066" width="5.85546875" style="1" customWidth="1"/>
    <col min="15067" max="15067" width="6.85546875" style="1" customWidth="1"/>
    <col min="15068" max="15069" width="8.42578125" style="1" customWidth="1"/>
    <col min="15070" max="15070" width="50.42578125" style="1" customWidth="1"/>
    <col min="15071" max="15080" width="4.42578125" style="1" customWidth="1"/>
    <col min="15081" max="15082" width="4.28515625" style="1" customWidth="1"/>
    <col min="15083" max="15270" width="4.28515625" style="1"/>
    <col min="15271" max="15271" width="5.85546875" style="1" customWidth="1"/>
    <col min="15272" max="15272" width="11.7109375" style="1" customWidth="1"/>
    <col min="15273" max="15279" width="6.42578125" style="1" customWidth="1"/>
    <col min="15280" max="15280" width="7.140625" style="1" customWidth="1"/>
    <col min="15281" max="15281" width="6.42578125" style="1" customWidth="1"/>
    <col min="15282" max="15282" width="5.7109375" style="1" customWidth="1"/>
    <col min="15283" max="15283" width="6.42578125" style="1" customWidth="1"/>
    <col min="15284" max="15284" width="5.85546875" style="1" customWidth="1"/>
    <col min="15285" max="15285" width="7" style="1" customWidth="1"/>
    <col min="15286" max="15286" width="6.7109375" style="1" customWidth="1"/>
    <col min="15287" max="15287" width="6.42578125" style="1" customWidth="1"/>
    <col min="15288" max="15290" width="8.140625" style="1" customWidth="1"/>
    <col min="15291" max="15297" width="10.42578125" style="1" customWidth="1"/>
    <col min="15298" max="15298" width="7" style="1" customWidth="1"/>
    <col min="15299" max="15299" width="6.85546875" style="1" customWidth="1"/>
    <col min="15300" max="15300" width="6.42578125" style="1" customWidth="1"/>
    <col min="15301" max="15301" width="6.85546875" style="1" customWidth="1"/>
    <col min="15302" max="15302" width="6.7109375" style="1" customWidth="1"/>
    <col min="15303" max="15303" width="6.42578125" style="1" customWidth="1"/>
    <col min="15304" max="15304" width="5.140625" style="1" customWidth="1"/>
    <col min="15305" max="15305" width="5.7109375" style="1" customWidth="1"/>
    <col min="15306" max="15306" width="5.42578125" style="1" customWidth="1"/>
    <col min="15307" max="15307" width="6.28515625" style="1" customWidth="1"/>
    <col min="15308" max="15308" width="5.140625" style="1" customWidth="1"/>
    <col min="15309" max="15311" width="7.42578125" style="1" customWidth="1"/>
    <col min="15312" max="15315" width="5.42578125" style="1" customWidth="1"/>
    <col min="15316" max="15316" width="7" style="1" customWidth="1"/>
    <col min="15317" max="15317" width="6.140625" style="1" customWidth="1"/>
    <col min="15318" max="15319" width="5.85546875" style="1" customWidth="1"/>
    <col min="15320" max="15321" width="6.42578125" style="1" customWidth="1"/>
    <col min="15322" max="15322" width="5.85546875" style="1" customWidth="1"/>
    <col min="15323" max="15323" width="6.85546875" style="1" customWidth="1"/>
    <col min="15324" max="15325" width="8.42578125" style="1" customWidth="1"/>
    <col min="15326" max="15326" width="50.42578125" style="1" customWidth="1"/>
    <col min="15327" max="15336" width="4.42578125" style="1" customWidth="1"/>
    <col min="15337" max="15338" width="4.28515625" style="1" customWidth="1"/>
    <col min="15339" max="15526" width="4.28515625" style="1"/>
    <col min="15527" max="15527" width="5.85546875" style="1" customWidth="1"/>
    <col min="15528" max="15528" width="11.7109375" style="1" customWidth="1"/>
    <col min="15529" max="15535" width="6.42578125" style="1" customWidth="1"/>
    <col min="15536" max="15536" width="7.140625" style="1" customWidth="1"/>
    <col min="15537" max="15537" width="6.42578125" style="1" customWidth="1"/>
    <col min="15538" max="15538" width="5.7109375" style="1" customWidth="1"/>
    <col min="15539" max="15539" width="6.42578125" style="1" customWidth="1"/>
    <col min="15540" max="15540" width="5.85546875" style="1" customWidth="1"/>
    <col min="15541" max="15541" width="7" style="1" customWidth="1"/>
    <col min="15542" max="15542" width="6.7109375" style="1" customWidth="1"/>
    <col min="15543" max="15543" width="6.42578125" style="1" customWidth="1"/>
    <col min="15544" max="15546" width="8.140625" style="1" customWidth="1"/>
    <col min="15547" max="15553" width="10.42578125" style="1" customWidth="1"/>
    <col min="15554" max="15554" width="7" style="1" customWidth="1"/>
    <col min="15555" max="15555" width="6.85546875" style="1" customWidth="1"/>
    <col min="15556" max="15556" width="6.42578125" style="1" customWidth="1"/>
    <col min="15557" max="15557" width="6.85546875" style="1" customWidth="1"/>
    <col min="15558" max="15558" width="6.7109375" style="1" customWidth="1"/>
    <col min="15559" max="15559" width="6.42578125" style="1" customWidth="1"/>
    <col min="15560" max="15560" width="5.140625" style="1" customWidth="1"/>
    <col min="15561" max="15561" width="5.7109375" style="1" customWidth="1"/>
    <col min="15562" max="15562" width="5.42578125" style="1" customWidth="1"/>
    <col min="15563" max="15563" width="6.28515625" style="1" customWidth="1"/>
    <col min="15564" max="15564" width="5.140625" style="1" customWidth="1"/>
    <col min="15565" max="15567" width="7.42578125" style="1" customWidth="1"/>
    <col min="15568" max="15571" width="5.42578125" style="1" customWidth="1"/>
    <col min="15572" max="15572" width="7" style="1" customWidth="1"/>
    <col min="15573" max="15573" width="6.140625" style="1" customWidth="1"/>
    <col min="15574" max="15575" width="5.85546875" style="1" customWidth="1"/>
    <col min="15576" max="15577" width="6.42578125" style="1" customWidth="1"/>
    <col min="15578" max="15578" width="5.85546875" style="1" customWidth="1"/>
    <col min="15579" max="15579" width="6.85546875" style="1" customWidth="1"/>
    <col min="15580" max="15581" width="8.42578125" style="1" customWidth="1"/>
    <col min="15582" max="15582" width="50.42578125" style="1" customWidth="1"/>
    <col min="15583" max="15592" width="4.42578125" style="1" customWidth="1"/>
    <col min="15593" max="15594" width="4.28515625" style="1" customWidth="1"/>
    <col min="15595" max="15782" width="4.28515625" style="1"/>
    <col min="15783" max="15783" width="5.85546875" style="1" customWidth="1"/>
    <col min="15784" max="15784" width="11.7109375" style="1" customWidth="1"/>
    <col min="15785" max="15791" width="6.42578125" style="1" customWidth="1"/>
    <col min="15792" max="15792" width="7.140625" style="1" customWidth="1"/>
    <col min="15793" max="15793" width="6.42578125" style="1" customWidth="1"/>
    <col min="15794" max="15794" width="5.7109375" style="1" customWidth="1"/>
    <col min="15795" max="15795" width="6.42578125" style="1" customWidth="1"/>
    <col min="15796" max="15796" width="5.85546875" style="1" customWidth="1"/>
    <col min="15797" max="15797" width="7" style="1" customWidth="1"/>
    <col min="15798" max="15798" width="6.7109375" style="1" customWidth="1"/>
    <col min="15799" max="15799" width="6.42578125" style="1" customWidth="1"/>
    <col min="15800" max="15802" width="8.140625" style="1" customWidth="1"/>
    <col min="15803" max="15809" width="10.42578125" style="1" customWidth="1"/>
    <col min="15810" max="15810" width="7" style="1" customWidth="1"/>
    <col min="15811" max="15811" width="6.85546875" style="1" customWidth="1"/>
    <col min="15812" max="15812" width="6.42578125" style="1" customWidth="1"/>
    <col min="15813" max="15813" width="6.85546875" style="1" customWidth="1"/>
    <col min="15814" max="15814" width="6.7109375" style="1" customWidth="1"/>
    <col min="15815" max="15815" width="6.42578125" style="1" customWidth="1"/>
    <col min="15816" max="15816" width="5.140625" style="1" customWidth="1"/>
    <col min="15817" max="15817" width="5.7109375" style="1" customWidth="1"/>
    <col min="15818" max="15818" width="5.42578125" style="1" customWidth="1"/>
    <col min="15819" max="15819" width="6.28515625" style="1" customWidth="1"/>
    <col min="15820" max="15820" width="5.140625" style="1" customWidth="1"/>
    <col min="15821" max="15823" width="7.42578125" style="1" customWidth="1"/>
    <col min="15824" max="15827" width="5.42578125" style="1" customWidth="1"/>
    <col min="15828" max="15828" width="7" style="1" customWidth="1"/>
    <col min="15829" max="15829" width="6.140625" style="1" customWidth="1"/>
    <col min="15830" max="15831" width="5.85546875" style="1" customWidth="1"/>
    <col min="15832" max="15833" width="6.42578125" style="1" customWidth="1"/>
    <col min="15834" max="15834" width="5.85546875" style="1" customWidth="1"/>
    <col min="15835" max="15835" width="6.85546875" style="1" customWidth="1"/>
    <col min="15836" max="15837" width="8.42578125" style="1" customWidth="1"/>
    <col min="15838" max="15838" width="50.42578125" style="1" customWidth="1"/>
    <col min="15839" max="15848" width="4.42578125" style="1" customWidth="1"/>
    <col min="15849" max="15850" width="4.28515625" style="1" customWidth="1"/>
    <col min="15851" max="16038" width="4.28515625" style="1"/>
    <col min="16039" max="16039" width="5.85546875" style="1" customWidth="1"/>
    <col min="16040" max="16040" width="11.7109375" style="1" customWidth="1"/>
    <col min="16041" max="16047" width="6.42578125" style="1" customWidth="1"/>
    <col min="16048" max="16048" width="7.140625" style="1" customWidth="1"/>
    <col min="16049" max="16049" width="6.42578125" style="1" customWidth="1"/>
    <col min="16050" max="16050" width="5.7109375" style="1" customWidth="1"/>
    <col min="16051" max="16051" width="6.42578125" style="1" customWidth="1"/>
    <col min="16052" max="16052" width="5.85546875" style="1" customWidth="1"/>
    <col min="16053" max="16053" width="7" style="1" customWidth="1"/>
    <col min="16054" max="16054" width="6.7109375" style="1" customWidth="1"/>
    <col min="16055" max="16055" width="6.42578125" style="1" customWidth="1"/>
    <col min="16056" max="16058" width="8.140625" style="1" customWidth="1"/>
    <col min="16059" max="16065" width="10.42578125" style="1" customWidth="1"/>
    <col min="16066" max="16066" width="7" style="1" customWidth="1"/>
    <col min="16067" max="16067" width="6.85546875" style="1" customWidth="1"/>
    <col min="16068" max="16068" width="6.42578125" style="1" customWidth="1"/>
    <col min="16069" max="16069" width="6.85546875" style="1" customWidth="1"/>
    <col min="16070" max="16070" width="6.7109375" style="1" customWidth="1"/>
    <col min="16071" max="16071" width="6.42578125" style="1" customWidth="1"/>
    <col min="16072" max="16072" width="5.140625" style="1" customWidth="1"/>
    <col min="16073" max="16073" width="5.7109375" style="1" customWidth="1"/>
    <col min="16074" max="16074" width="5.42578125" style="1" customWidth="1"/>
    <col min="16075" max="16075" width="6.28515625" style="1" customWidth="1"/>
    <col min="16076" max="16076" width="5.140625" style="1" customWidth="1"/>
    <col min="16077" max="16079" width="7.42578125" style="1" customWidth="1"/>
    <col min="16080" max="16083" width="5.42578125" style="1" customWidth="1"/>
    <col min="16084" max="16084" width="7" style="1" customWidth="1"/>
    <col min="16085" max="16085" width="6.140625" style="1" customWidth="1"/>
    <col min="16086" max="16087" width="5.85546875" style="1" customWidth="1"/>
    <col min="16088" max="16089" width="6.42578125" style="1" customWidth="1"/>
    <col min="16090" max="16090" width="5.85546875" style="1" customWidth="1"/>
    <col min="16091" max="16091" width="6.85546875" style="1" customWidth="1"/>
    <col min="16092" max="16093" width="8.42578125" style="1" customWidth="1"/>
    <col min="16094" max="16094" width="50.42578125" style="1" customWidth="1"/>
    <col min="16095" max="16104" width="4.42578125" style="1" customWidth="1"/>
    <col min="16105" max="16106" width="4.28515625" style="1" customWidth="1"/>
    <col min="16107" max="16384" width="4.28515625" style="1"/>
  </cols>
  <sheetData>
    <row r="1" spans="1:17" s="2" customFormat="1" ht="20.25">
      <c r="A1" s="569" t="s">
        <v>699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</row>
    <row r="2" spans="1:17" ht="38.25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s="19" customFormat="1" ht="18.75" customHeight="1">
      <c r="A3" s="63" t="s">
        <v>182</v>
      </c>
      <c r="B3" s="63"/>
      <c r="C3" s="63"/>
      <c r="D3" s="63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108" t="s">
        <v>220</v>
      </c>
    </row>
    <row r="4" spans="1:17" s="19" customFormat="1" ht="24.75" customHeight="1">
      <c r="A4" s="570" t="s">
        <v>123</v>
      </c>
      <c r="B4" s="624"/>
      <c r="C4" s="624"/>
      <c r="D4" s="624"/>
      <c r="E4" s="573" t="s">
        <v>17</v>
      </c>
      <c r="F4" s="625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7"/>
    </row>
    <row r="5" spans="1:17" s="19" customFormat="1" ht="35.25" customHeight="1">
      <c r="A5" s="571"/>
      <c r="B5" s="620"/>
      <c r="C5" s="620"/>
      <c r="D5" s="620"/>
      <c r="E5" s="574"/>
      <c r="F5" s="571" t="s">
        <v>107</v>
      </c>
      <c r="G5" s="620"/>
      <c r="H5" s="621"/>
      <c r="I5" s="625" t="s">
        <v>12</v>
      </c>
      <c r="J5" s="626"/>
      <c r="K5" s="627"/>
      <c r="L5" s="547" t="s">
        <v>15</v>
      </c>
      <c r="M5" s="547"/>
      <c r="N5" s="547" t="s">
        <v>14</v>
      </c>
      <c r="O5" s="547"/>
      <c r="P5" s="547" t="s">
        <v>13</v>
      </c>
      <c r="Q5" s="547"/>
    </row>
    <row r="6" spans="1:17" s="19" customFormat="1" ht="24" customHeight="1">
      <c r="A6" s="571"/>
      <c r="B6" s="620"/>
      <c r="C6" s="620"/>
      <c r="D6" s="620"/>
      <c r="E6" s="574"/>
      <c r="F6" s="571"/>
      <c r="G6" s="620"/>
      <c r="H6" s="621"/>
      <c r="I6" s="628"/>
      <c r="J6" s="629"/>
      <c r="K6" s="630"/>
      <c r="L6" s="571" t="s">
        <v>69</v>
      </c>
      <c r="M6" s="153"/>
      <c r="N6" s="571" t="s">
        <v>69</v>
      </c>
      <c r="O6" s="67"/>
      <c r="P6" s="571" t="s">
        <v>69</v>
      </c>
      <c r="Q6" s="140"/>
    </row>
    <row r="7" spans="1:17" s="19" customFormat="1" ht="45.75" customHeight="1">
      <c r="A7" s="572"/>
      <c r="B7" s="622"/>
      <c r="C7" s="622"/>
      <c r="D7" s="622"/>
      <c r="E7" s="575"/>
      <c r="F7" s="572"/>
      <c r="G7" s="622"/>
      <c r="H7" s="623"/>
      <c r="I7" s="631"/>
      <c r="J7" s="632"/>
      <c r="K7" s="633"/>
      <c r="L7" s="575"/>
      <c r="M7" s="138" t="s">
        <v>12</v>
      </c>
      <c r="N7" s="575"/>
      <c r="O7" s="137" t="s">
        <v>12</v>
      </c>
      <c r="P7" s="575"/>
      <c r="Q7" s="137" t="s">
        <v>12</v>
      </c>
    </row>
    <row r="8" spans="1:17" s="29" customFormat="1" ht="18" customHeight="1">
      <c r="A8" s="576" t="s">
        <v>10</v>
      </c>
      <c r="B8" s="585"/>
      <c r="C8" s="585"/>
      <c r="D8" s="585"/>
      <c r="E8" s="69" t="s">
        <v>9</v>
      </c>
      <c r="F8" s="583">
        <v>1</v>
      </c>
      <c r="G8" s="616"/>
      <c r="H8" s="584"/>
      <c r="I8" s="583">
        <v>2</v>
      </c>
      <c r="J8" s="616"/>
      <c r="K8" s="584"/>
      <c r="L8" s="70">
        <v>3</v>
      </c>
      <c r="M8" s="70">
        <v>4</v>
      </c>
      <c r="N8" s="70">
        <v>5</v>
      </c>
      <c r="O8" s="70">
        <v>6</v>
      </c>
      <c r="P8" s="70">
        <v>7</v>
      </c>
      <c r="Q8" s="70">
        <v>8</v>
      </c>
    </row>
    <row r="9" spans="1:17" s="29" customFormat="1" ht="18" customHeight="1">
      <c r="A9" s="421" t="s">
        <v>106</v>
      </c>
      <c r="B9" s="422"/>
      <c r="C9" s="422"/>
      <c r="D9" s="484"/>
      <c r="E9" s="265">
        <v>1</v>
      </c>
      <c r="F9" s="613">
        <f>+F10+F16+F23+F31+F35+F45</f>
        <v>40165</v>
      </c>
      <c r="G9" s="614"/>
      <c r="H9" s="615"/>
      <c r="I9" s="613">
        <f>+I10+I16+I23+I31+I35+I45</f>
        <v>15987</v>
      </c>
      <c r="J9" s="614"/>
      <c r="K9" s="615"/>
      <c r="L9" s="273">
        <f>+L10+L16+L23+L31+L35+L45</f>
        <v>4649</v>
      </c>
      <c r="M9" s="273">
        <f t="shared" ref="M9:Q9" si="0">+M10+M16+M23+M31+M35+M45</f>
        <v>1783</v>
      </c>
      <c r="N9" s="273">
        <f t="shared" si="0"/>
        <v>35142</v>
      </c>
      <c r="O9" s="273">
        <f t="shared" si="0"/>
        <v>14054</v>
      </c>
      <c r="P9" s="273">
        <f t="shared" si="0"/>
        <v>374</v>
      </c>
      <c r="Q9" s="273">
        <f t="shared" si="0"/>
        <v>150</v>
      </c>
    </row>
    <row r="10" spans="1:17" s="29" customFormat="1" ht="18" customHeight="1">
      <c r="A10" s="476" t="s">
        <v>71</v>
      </c>
      <c r="B10" s="477"/>
      <c r="C10" s="477"/>
      <c r="D10" s="478"/>
      <c r="E10" s="50">
        <v>2</v>
      </c>
      <c r="F10" s="610">
        <f>+F11+F12+F13+F14+F15</f>
        <v>6139</v>
      </c>
      <c r="G10" s="611"/>
      <c r="H10" s="612"/>
      <c r="I10" s="610">
        <f>+I11+I12+I13+I14+I15</f>
        <v>2708</v>
      </c>
      <c r="J10" s="611"/>
      <c r="K10" s="612"/>
      <c r="L10" s="244">
        <f>+L11+L12+L13+L14+L15</f>
        <v>910</v>
      </c>
      <c r="M10" s="244">
        <f t="shared" ref="M10:Q10" si="1">+M11+M12+M13+M14+M15</f>
        <v>402</v>
      </c>
      <c r="N10" s="244">
        <f t="shared" si="1"/>
        <v>5163</v>
      </c>
      <c r="O10" s="244">
        <f t="shared" si="1"/>
        <v>2260</v>
      </c>
      <c r="P10" s="244">
        <f t="shared" si="1"/>
        <v>66</v>
      </c>
      <c r="Q10" s="244">
        <f t="shared" si="1"/>
        <v>46</v>
      </c>
    </row>
    <row r="11" spans="1:17" s="29" customFormat="1" ht="18" customHeight="1">
      <c r="A11" s="431" t="s">
        <v>72</v>
      </c>
      <c r="B11" s="432"/>
      <c r="C11" s="432"/>
      <c r="D11" s="479"/>
      <c r="E11" s="50">
        <v>3</v>
      </c>
      <c r="F11" s="610">
        <f>+L11+N11+P11</f>
        <v>1092</v>
      </c>
      <c r="G11" s="611"/>
      <c r="H11" s="612"/>
      <c r="I11" s="610">
        <f>+M11+O11+Q11</f>
        <v>438</v>
      </c>
      <c r="J11" s="611"/>
      <c r="K11" s="612"/>
      <c r="L11" s="72">
        <v>110</v>
      </c>
      <c r="M11" s="72">
        <v>37</v>
      </c>
      <c r="N11" s="72">
        <v>977</v>
      </c>
      <c r="O11" s="72">
        <v>401</v>
      </c>
      <c r="P11" s="72">
        <v>5</v>
      </c>
      <c r="Q11" s="72">
        <v>0</v>
      </c>
    </row>
    <row r="12" spans="1:17" s="29" customFormat="1" ht="18" customHeight="1">
      <c r="A12" s="431" t="s">
        <v>73</v>
      </c>
      <c r="B12" s="432"/>
      <c r="C12" s="432"/>
      <c r="D12" s="479"/>
      <c r="E12" s="50">
        <v>4</v>
      </c>
      <c r="F12" s="610">
        <f t="shared" ref="F12:F45" si="2">+L12+N12+P12</f>
        <v>811</v>
      </c>
      <c r="G12" s="611"/>
      <c r="H12" s="612"/>
      <c r="I12" s="610">
        <f t="shared" ref="I12:I45" si="3">+M12+O12+Q12</f>
        <v>343</v>
      </c>
      <c r="J12" s="611"/>
      <c r="K12" s="612"/>
      <c r="L12" s="72">
        <v>61</v>
      </c>
      <c r="M12" s="72">
        <v>22</v>
      </c>
      <c r="N12" s="72">
        <v>750</v>
      </c>
      <c r="O12" s="72">
        <v>321</v>
      </c>
      <c r="P12" s="72">
        <v>0</v>
      </c>
      <c r="Q12" s="72">
        <v>0</v>
      </c>
    </row>
    <row r="13" spans="1:17" s="29" customFormat="1" ht="18" customHeight="1">
      <c r="A13" s="431" t="s">
        <v>74</v>
      </c>
      <c r="B13" s="432"/>
      <c r="C13" s="432"/>
      <c r="D13" s="479"/>
      <c r="E13" s="50">
        <v>5</v>
      </c>
      <c r="F13" s="610">
        <f t="shared" si="2"/>
        <v>1311</v>
      </c>
      <c r="G13" s="611"/>
      <c r="H13" s="612"/>
      <c r="I13" s="610">
        <f t="shared" si="3"/>
        <v>597</v>
      </c>
      <c r="J13" s="611"/>
      <c r="K13" s="612"/>
      <c r="L13" s="72">
        <v>183</v>
      </c>
      <c r="M13" s="72">
        <v>91</v>
      </c>
      <c r="N13" s="72">
        <v>1067</v>
      </c>
      <c r="O13" s="72">
        <v>460</v>
      </c>
      <c r="P13" s="72">
        <v>61</v>
      </c>
      <c r="Q13" s="72">
        <v>46</v>
      </c>
    </row>
    <row r="14" spans="1:17" s="29" customFormat="1" ht="18" customHeight="1">
      <c r="A14" s="431" t="s">
        <v>75</v>
      </c>
      <c r="B14" s="432"/>
      <c r="C14" s="432"/>
      <c r="D14" s="479"/>
      <c r="E14" s="50">
        <v>6</v>
      </c>
      <c r="F14" s="610">
        <f t="shared" si="2"/>
        <v>1611</v>
      </c>
      <c r="G14" s="611"/>
      <c r="H14" s="612"/>
      <c r="I14" s="610">
        <f t="shared" si="3"/>
        <v>742</v>
      </c>
      <c r="J14" s="611"/>
      <c r="K14" s="612"/>
      <c r="L14" s="72">
        <v>331</v>
      </c>
      <c r="M14" s="72">
        <v>171</v>
      </c>
      <c r="N14" s="72">
        <v>1280</v>
      </c>
      <c r="O14" s="72">
        <v>571</v>
      </c>
      <c r="P14" s="72">
        <v>0</v>
      </c>
      <c r="Q14" s="72">
        <v>0</v>
      </c>
    </row>
    <row r="15" spans="1:17" s="29" customFormat="1" ht="18" customHeight="1">
      <c r="A15" s="431" t="s">
        <v>76</v>
      </c>
      <c r="B15" s="432"/>
      <c r="C15" s="432"/>
      <c r="D15" s="479"/>
      <c r="E15" s="50">
        <v>7</v>
      </c>
      <c r="F15" s="610">
        <f t="shared" si="2"/>
        <v>1314</v>
      </c>
      <c r="G15" s="611"/>
      <c r="H15" s="612"/>
      <c r="I15" s="610">
        <f t="shared" si="3"/>
        <v>588</v>
      </c>
      <c r="J15" s="611"/>
      <c r="K15" s="612"/>
      <c r="L15" s="72">
        <v>225</v>
      </c>
      <c r="M15" s="72">
        <v>81</v>
      </c>
      <c r="N15" s="72">
        <v>1089</v>
      </c>
      <c r="O15" s="72">
        <v>507</v>
      </c>
      <c r="P15" s="72">
        <v>0</v>
      </c>
      <c r="Q15" s="72">
        <v>0</v>
      </c>
    </row>
    <row r="16" spans="1:17" s="29" customFormat="1" ht="18" customHeight="1">
      <c r="A16" s="476" t="s">
        <v>77</v>
      </c>
      <c r="B16" s="477"/>
      <c r="C16" s="477"/>
      <c r="D16" s="478"/>
      <c r="E16" s="50">
        <v>8</v>
      </c>
      <c r="F16" s="610">
        <f t="shared" si="2"/>
        <v>9086</v>
      </c>
      <c r="G16" s="611"/>
      <c r="H16" s="612"/>
      <c r="I16" s="610">
        <f t="shared" si="3"/>
        <v>4070</v>
      </c>
      <c r="J16" s="611"/>
      <c r="K16" s="612"/>
      <c r="L16" s="72">
        <v>778</v>
      </c>
      <c r="M16" s="72">
        <v>281</v>
      </c>
      <c r="N16" s="72">
        <v>8232</v>
      </c>
      <c r="O16" s="72">
        <v>3756</v>
      </c>
      <c r="P16" s="72">
        <v>76</v>
      </c>
      <c r="Q16" s="72">
        <v>33</v>
      </c>
    </row>
    <row r="17" spans="1:17" s="29" customFormat="1" ht="18" customHeight="1">
      <c r="A17" s="431" t="s">
        <v>78</v>
      </c>
      <c r="B17" s="432"/>
      <c r="C17" s="432"/>
      <c r="D17" s="479"/>
      <c r="E17" s="50">
        <v>9</v>
      </c>
      <c r="F17" s="610">
        <f t="shared" si="2"/>
        <v>2117</v>
      </c>
      <c r="G17" s="611"/>
      <c r="H17" s="612"/>
      <c r="I17" s="610">
        <f t="shared" si="3"/>
        <v>969</v>
      </c>
      <c r="J17" s="611"/>
      <c r="K17" s="612"/>
      <c r="L17" s="72">
        <v>145</v>
      </c>
      <c r="M17" s="72">
        <v>45</v>
      </c>
      <c r="N17" s="72">
        <v>1968</v>
      </c>
      <c r="O17" s="72">
        <v>924</v>
      </c>
      <c r="P17" s="72">
        <v>4</v>
      </c>
      <c r="Q17" s="72">
        <v>0</v>
      </c>
    </row>
    <row r="18" spans="1:17" s="29" customFormat="1" ht="18" customHeight="1">
      <c r="A18" s="431" t="s">
        <v>79</v>
      </c>
      <c r="B18" s="432"/>
      <c r="C18" s="432"/>
      <c r="D18" s="479"/>
      <c r="E18" s="50">
        <v>10</v>
      </c>
      <c r="F18" s="610">
        <f t="shared" si="2"/>
        <v>1774</v>
      </c>
      <c r="G18" s="611"/>
      <c r="H18" s="612"/>
      <c r="I18" s="610">
        <f t="shared" si="3"/>
        <v>878</v>
      </c>
      <c r="J18" s="611"/>
      <c r="K18" s="612"/>
      <c r="L18" s="72">
        <v>166</v>
      </c>
      <c r="M18" s="72">
        <v>81</v>
      </c>
      <c r="N18" s="72">
        <v>1607</v>
      </c>
      <c r="O18" s="72">
        <v>797</v>
      </c>
      <c r="P18" s="72">
        <v>1</v>
      </c>
      <c r="Q18" s="72">
        <v>0</v>
      </c>
    </row>
    <row r="19" spans="1:17" s="29" customFormat="1" ht="18" customHeight="1">
      <c r="A19" s="431" t="s">
        <v>80</v>
      </c>
      <c r="B19" s="432"/>
      <c r="C19" s="432"/>
      <c r="D19" s="479"/>
      <c r="E19" s="50">
        <v>11</v>
      </c>
      <c r="F19" s="610">
        <f t="shared" si="2"/>
        <v>987</v>
      </c>
      <c r="G19" s="611"/>
      <c r="H19" s="612"/>
      <c r="I19" s="610">
        <f t="shared" si="3"/>
        <v>462</v>
      </c>
      <c r="J19" s="611"/>
      <c r="K19" s="612"/>
      <c r="L19" s="72">
        <v>68</v>
      </c>
      <c r="M19" s="72">
        <v>18</v>
      </c>
      <c r="N19" s="72">
        <v>918</v>
      </c>
      <c r="O19" s="72">
        <v>444</v>
      </c>
      <c r="P19" s="72">
        <v>1</v>
      </c>
      <c r="Q19" s="72">
        <v>0</v>
      </c>
    </row>
    <row r="20" spans="1:17" s="29" customFormat="1" ht="18" customHeight="1">
      <c r="A20" s="431" t="s">
        <v>81</v>
      </c>
      <c r="B20" s="432"/>
      <c r="C20" s="432"/>
      <c r="D20" s="479"/>
      <c r="E20" s="50">
        <v>12</v>
      </c>
      <c r="F20" s="610">
        <f t="shared" si="2"/>
        <v>1003</v>
      </c>
      <c r="G20" s="611"/>
      <c r="H20" s="612"/>
      <c r="I20" s="610">
        <f t="shared" si="3"/>
        <v>342</v>
      </c>
      <c r="J20" s="611"/>
      <c r="K20" s="612"/>
      <c r="L20" s="72">
        <v>111</v>
      </c>
      <c r="M20" s="72">
        <v>33</v>
      </c>
      <c r="N20" s="72">
        <v>892</v>
      </c>
      <c r="O20" s="72">
        <v>309</v>
      </c>
      <c r="P20" s="72">
        <v>0</v>
      </c>
      <c r="Q20" s="72">
        <v>0</v>
      </c>
    </row>
    <row r="21" spans="1:17" s="29" customFormat="1" ht="18" customHeight="1">
      <c r="A21" s="431" t="s">
        <v>82</v>
      </c>
      <c r="B21" s="432"/>
      <c r="C21" s="432"/>
      <c r="D21" s="479"/>
      <c r="E21" s="50">
        <v>13</v>
      </c>
      <c r="F21" s="610">
        <f t="shared" si="2"/>
        <v>1887</v>
      </c>
      <c r="G21" s="611"/>
      <c r="H21" s="612"/>
      <c r="I21" s="610">
        <f t="shared" si="3"/>
        <v>885</v>
      </c>
      <c r="J21" s="611"/>
      <c r="K21" s="612"/>
      <c r="L21" s="72">
        <v>130</v>
      </c>
      <c r="M21" s="72">
        <v>55</v>
      </c>
      <c r="N21" s="72">
        <v>1726</v>
      </c>
      <c r="O21" s="72">
        <v>830</v>
      </c>
      <c r="P21" s="72">
        <v>31</v>
      </c>
      <c r="Q21" s="72">
        <v>0</v>
      </c>
    </row>
    <row r="22" spans="1:17" s="29" customFormat="1" ht="18" customHeight="1">
      <c r="A22" s="431" t="s">
        <v>83</v>
      </c>
      <c r="B22" s="432"/>
      <c r="C22" s="432"/>
      <c r="D22" s="479"/>
      <c r="E22" s="50">
        <v>14</v>
      </c>
      <c r="F22" s="610">
        <f t="shared" si="2"/>
        <v>1318</v>
      </c>
      <c r="G22" s="611"/>
      <c r="H22" s="612"/>
      <c r="I22" s="610">
        <f t="shared" si="3"/>
        <v>534</v>
      </c>
      <c r="J22" s="611"/>
      <c r="K22" s="612"/>
      <c r="L22" s="72">
        <v>158</v>
      </c>
      <c r="M22" s="72">
        <v>49</v>
      </c>
      <c r="N22" s="72">
        <v>1121</v>
      </c>
      <c r="O22" s="72">
        <v>452</v>
      </c>
      <c r="P22" s="72">
        <v>39</v>
      </c>
      <c r="Q22" s="72">
        <v>33</v>
      </c>
    </row>
    <row r="23" spans="1:17" s="29" customFormat="1" ht="18" customHeight="1">
      <c r="A23" s="476" t="s">
        <v>84</v>
      </c>
      <c r="B23" s="477"/>
      <c r="C23" s="477"/>
      <c r="D23" s="478"/>
      <c r="E23" s="50">
        <v>15</v>
      </c>
      <c r="F23" s="610">
        <f t="shared" si="2"/>
        <v>8754</v>
      </c>
      <c r="G23" s="611"/>
      <c r="H23" s="612"/>
      <c r="I23" s="610">
        <f t="shared" si="3"/>
        <v>3255</v>
      </c>
      <c r="J23" s="611"/>
      <c r="K23" s="612"/>
      <c r="L23" s="72">
        <v>1159</v>
      </c>
      <c r="M23" s="72">
        <v>434</v>
      </c>
      <c r="N23" s="72">
        <v>7491</v>
      </c>
      <c r="O23" s="72">
        <v>2778</v>
      </c>
      <c r="P23" s="72">
        <v>104</v>
      </c>
      <c r="Q23" s="72">
        <v>43</v>
      </c>
    </row>
    <row r="24" spans="1:17" s="29" customFormat="1" ht="18" customHeight="1">
      <c r="A24" s="431" t="s">
        <v>85</v>
      </c>
      <c r="B24" s="432"/>
      <c r="C24" s="432"/>
      <c r="D24" s="479"/>
      <c r="E24" s="50">
        <v>16</v>
      </c>
      <c r="F24" s="610">
        <f t="shared" si="2"/>
        <v>479</v>
      </c>
      <c r="G24" s="611"/>
      <c r="H24" s="612"/>
      <c r="I24" s="610">
        <f t="shared" si="3"/>
        <v>163</v>
      </c>
      <c r="J24" s="611"/>
      <c r="K24" s="612"/>
      <c r="L24" s="72">
        <v>118</v>
      </c>
      <c r="M24" s="72">
        <v>45</v>
      </c>
      <c r="N24" s="72">
        <v>361</v>
      </c>
      <c r="O24" s="72">
        <v>118</v>
      </c>
      <c r="P24" s="72">
        <v>0</v>
      </c>
      <c r="Q24" s="72">
        <v>0</v>
      </c>
    </row>
    <row r="25" spans="1:17" s="29" customFormat="1" ht="18" customHeight="1">
      <c r="A25" s="431" t="s">
        <v>86</v>
      </c>
      <c r="B25" s="432"/>
      <c r="C25" s="432"/>
      <c r="D25" s="479"/>
      <c r="E25" s="50">
        <v>17</v>
      </c>
      <c r="F25" s="610">
        <f t="shared" si="2"/>
        <v>1791</v>
      </c>
      <c r="G25" s="611"/>
      <c r="H25" s="612"/>
      <c r="I25" s="610">
        <f t="shared" si="3"/>
        <v>629</v>
      </c>
      <c r="J25" s="611"/>
      <c r="K25" s="612"/>
      <c r="L25" s="72">
        <v>438</v>
      </c>
      <c r="M25" s="72">
        <v>163</v>
      </c>
      <c r="N25" s="72">
        <v>1338</v>
      </c>
      <c r="O25" s="72">
        <v>451</v>
      </c>
      <c r="P25" s="72">
        <v>15</v>
      </c>
      <c r="Q25" s="72">
        <v>15</v>
      </c>
    </row>
    <row r="26" spans="1:17" s="29" customFormat="1" ht="18" customHeight="1">
      <c r="A26" s="431" t="s">
        <v>87</v>
      </c>
      <c r="B26" s="432"/>
      <c r="C26" s="432"/>
      <c r="D26" s="479"/>
      <c r="E26" s="50">
        <v>18</v>
      </c>
      <c r="F26" s="610">
        <f t="shared" si="2"/>
        <v>1226</v>
      </c>
      <c r="G26" s="611"/>
      <c r="H26" s="612"/>
      <c r="I26" s="610">
        <f t="shared" si="3"/>
        <v>464</v>
      </c>
      <c r="J26" s="611"/>
      <c r="K26" s="612"/>
      <c r="L26" s="72">
        <v>103</v>
      </c>
      <c r="M26" s="72">
        <v>40</v>
      </c>
      <c r="N26" s="72">
        <v>1105</v>
      </c>
      <c r="O26" s="72">
        <v>424</v>
      </c>
      <c r="P26" s="72">
        <v>18</v>
      </c>
      <c r="Q26" s="72">
        <v>0</v>
      </c>
    </row>
    <row r="27" spans="1:17" s="29" customFormat="1" ht="18" customHeight="1">
      <c r="A27" s="431" t="s">
        <v>88</v>
      </c>
      <c r="B27" s="432"/>
      <c r="C27" s="432"/>
      <c r="D27" s="479"/>
      <c r="E27" s="50">
        <v>19</v>
      </c>
      <c r="F27" s="610">
        <f t="shared" si="2"/>
        <v>897</v>
      </c>
      <c r="G27" s="611"/>
      <c r="H27" s="612"/>
      <c r="I27" s="610">
        <f t="shared" si="3"/>
        <v>348</v>
      </c>
      <c r="J27" s="611"/>
      <c r="K27" s="612"/>
      <c r="L27" s="72">
        <v>69</v>
      </c>
      <c r="M27" s="72">
        <v>24</v>
      </c>
      <c r="N27" s="72">
        <v>826</v>
      </c>
      <c r="O27" s="72">
        <v>324</v>
      </c>
      <c r="P27" s="72">
        <v>2</v>
      </c>
      <c r="Q27" s="72">
        <v>0</v>
      </c>
    </row>
    <row r="28" spans="1:17" s="29" customFormat="1" ht="18" customHeight="1">
      <c r="A28" s="431" t="s">
        <v>89</v>
      </c>
      <c r="B28" s="432"/>
      <c r="C28" s="432"/>
      <c r="D28" s="479"/>
      <c r="E28" s="50">
        <v>20</v>
      </c>
      <c r="F28" s="610">
        <f t="shared" si="2"/>
        <v>957</v>
      </c>
      <c r="G28" s="611"/>
      <c r="H28" s="612"/>
      <c r="I28" s="610">
        <f t="shared" si="3"/>
        <v>294</v>
      </c>
      <c r="J28" s="611"/>
      <c r="K28" s="612"/>
      <c r="L28" s="72">
        <v>70</v>
      </c>
      <c r="M28" s="72">
        <v>30</v>
      </c>
      <c r="N28" s="72">
        <v>853</v>
      </c>
      <c r="O28" s="72">
        <v>257</v>
      </c>
      <c r="P28" s="72">
        <v>34</v>
      </c>
      <c r="Q28" s="72">
        <v>7</v>
      </c>
    </row>
    <row r="29" spans="1:17" s="29" customFormat="1" ht="18" customHeight="1">
      <c r="A29" s="431" t="s">
        <v>90</v>
      </c>
      <c r="B29" s="432"/>
      <c r="C29" s="432"/>
      <c r="D29" s="479"/>
      <c r="E29" s="50">
        <v>21</v>
      </c>
      <c r="F29" s="610">
        <f t="shared" si="2"/>
        <v>1734</v>
      </c>
      <c r="G29" s="611"/>
      <c r="H29" s="612"/>
      <c r="I29" s="610">
        <f t="shared" si="3"/>
        <v>663</v>
      </c>
      <c r="J29" s="611"/>
      <c r="K29" s="612"/>
      <c r="L29" s="72">
        <v>233</v>
      </c>
      <c r="M29" s="72">
        <v>87</v>
      </c>
      <c r="N29" s="72">
        <v>1481</v>
      </c>
      <c r="O29" s="72">
        <v>561</v>
      </c>
      <c r="P29" s="72">
        <v>20</v>
      </c>
      <c r="Q29" s="72">
        <v>15</v>
      </c>
    </row>
    <row r="30" spans="1:17" s="29" customFormat="1" ht="18" customHeight="1">
      <c r="A30" s="431" t="s">
        <v>91</v>
      </c>
      <c r="B30" s="432"/>
      <c r="C30" s="432"/>
      <c r="D30" s="479"/>
      <c r="E30" s="50">
        <v>22</v>
      </c>
      <c r="F30" s="610">
        <f t="shared" si="2"/>
        <v>1670</v>
      </c>
      <c r="G30" s="611"/>
      <c r="H30" s="612"/>
      <c r="I30" s="610">
        <f t="shared" si="3"/>
        <v>694</v>
      </c>
      <c r="J30" s="611"/>
      <c r="K30" s="612"/>
      <c r="L30" s="72">
        <v>128</v>
      </c>
      <c r="M30" s="72">
        <v>45</v>
      </c>
      <c r="N30" s="72">
        <v>1527</v>
      </c>
      <c r="O30" s="72">
        <v>643</v>
      </c>
      <c r="P30" s="72">
        <v>15</v>
      </c>
      <c r="Q30" s="72">
        <v>6</v>
      </c>
    </row>
    <row r="31" spans="1:17" s="29" customFormat="1" ht="18" customHeight="1">
      <c r="A31" s="476" t="s">
        <v>92</v>
      </c>
      <c r="B31" s="477"/>
      <c r="C31" s="477"/>
      <c r="D31" s="478"/>
      <c r="E31" s="50">
        <v>23</v>
      </c>
      <c r="F31" s="610">
        <f t="shared" si="2"/>
        <v>3386</v>
      </c>
      <c r="G31" s="611"/>
      <c r="H31" s="612"/>
      <c r="I31" s="610">
        <f t="shared" si="3"/>
        <v>1248</v>
      </c>
      <c r="J31" s="611"/>
      <c r="K31" s="612"/>
      <c r="L31" s="72">
        <v>362</v>
      </c>
      <c r="M31" s="72">
        <v>145</v>
      </c>
      <c r="N31" s="72">
        <v>3022</v>
      </c>
      <c r="O31" s="72">
        <v>1103</v>
      </c>
      <c r="P31" s="72">
        <v>2</v>
      </c>
      <c r="Q31" s="72">
        <v>0</v>
      </c>
    </row>
    <row r="32" spans="1:17" s="29" customFormat="1" ht="18" customHeight="1">
      <c r="A32" s="431" t="s">
        <v>93</v>
      </c>
      <c r="B32" s="432"/>
      <c r="C32" s="432"/>
      <c r="D32" s="479"/>
      <c r="E32" s="50">
        <v>24</v>
      </c>
      <c r="F32" s="610">
        <f t="shared" si="2"/>
        <v>1535</v>
      </c>
      <c r="G32" s="611"/>
      <c r="H32" s="612"/>
      <c r="I32" s="610">
        <f t="shared" si="3"/>
        <v>560</v>
      </c>
      <c r="J32" s="611"/>
      <c r="K32" s="612"/>
      <c r="L32" s="72">
        <v>253</v>
      </c>
      <c r="M32" s="72">
        <v>108</v>
      </c>
      <c r="N32" s="72">
        <v>1282</v>
      </c>
      <c r="O32" s="72">
        <v>452</v>
      </c>
      <c r="P32" s="72">
        <v>0</v>
      </c>
      <c r="Q32" s="72">
        <v>0</v>
      </c>
    </row>
    <row r="33" spans="1:17" s="29" customFormat="1" ht="18" customHeight="1">
      <c r="A33" s="431" t="s">
        <v>94</v>
      </c>
      <c r="B33" s="432"/>
      <c r="C33" s="432"/>
      <c r="D33" s="479"/>
      <c r="E33" s="50">
        <v>25</v>
      </c>
      <c r="F33" s="610">
        <f t="shared" si="2"/>
        <v>679</v>
      </c>
      <c r="G33" s="611"/>
      <c r="H33" s="612"/>
      <c r="I33" s="610">
        <f t="shared" si="3"/>
        <v>252</v>
      </c>
      <c r="J33" s="611"/>
      <c r="K33" s="612"/>
      <c r="L33" s="72">
        <v>37</v>
      </c>
      <c r="M33" s="72">
        <v>10</v>
      </c>
      <c r="N33" s="72">
        <v>640</v>
      </c>
      <c r="O33" s="72">
        <v>242</v>
      </c>
      <c r="P33" s="72">
        <v>2</v>
      </c>
      <c r="Q33" s="72">
        <v>0</v>
      </c>
    </row>
    <row r="34" spans="1:17" s="29" customFormat="1" ht="18" customHeight="1">
      <c r="A34" s="431" t="s">
        <v>95</v>
      </c>
      <c r="B34" s="432"/>
      <c r="C34" s="432"/>
      <c r="D34" s="479"/>
      <c r="E34" s="50">
        <v>26</v>
      </c>
      <c r="F34" s="610">
        <f t="shared" si="2"/>
        <v>1172</v>
      </c>
      <c r="G34" s="611"/>
      <c r="H34" s="612"/>
      <c r="I34" s="610">
        <f t="shared" si="3"/>
        <v>436</v>
      </c>
      <c r="J34" s="611"/>
      <c r="K34" s="612"/>
      <c r="L34" s="72">
        <v>72</v>
      </c>
      <c r="M34" s="72">
        <v>27</v>
      </c>
      <c r="N34" s="72">
        <v>1100</v>
      </c>
      <c r="O34" s="72">
        <v>409</v>
      </c>
      <c r="P34" s="72">
        <v>0</v>
      </c>
      <c r="Q34" s="72">
        <v>0</v>
      </c>
    </row>
    <row r="35" spans="1:17" s="29" customFormat="1" ht="18" customHeight="1">
      <c r="A35" s="476" t="s">
        <v>96</v>
      </c>
      <c r="B35" s="477"/>
      <c r="C35" s="477"/>
      <c r="D35" s="478"/>
      <c r="E35" s="50">
        <v>27</v>
      </c>
      <c r="F35" s="610">
        <f t="shared" si="2"/>
        <v>12799</v>
      </c>
      <c r="G35" s="611"/>
      <c r="H35" s="612"/>
      <c r="I35" s="610">
        <f t="shared" si="3"/>
        <v>4706</v>
      </c>
      <c r="J35" s="611"/>
      <c r="K35" s="612"/>
      <c r="L35" s="72">
        <v>1440</v>
      </c>
      <c r="M35" s="72">
        <v>521</v>
      </c>
      <c r="N35" s="72">
        <v>11233</v>
      </c>
      <c r="O35" s="72">
        <v>4157</v>
      </c>
      <c r="P35" s="72">
        <v>126</v>
      </c>
      <c r="Q35" s="72">
        <v>28</v>
      </c>
    </row>
    <row r="36" spans="1:17" s="29" customFormat="1" ht="18" customHeight="1">
      <c r="A36" s="411" t="s">
        <v>97</v>
      </c>
      <c r="B36" s="412"/>
      <c r="C36" s="412"/>
      <c r="D36" s="513"/>
      <c r="E36" s="50">
        <v>28</v>
      </c>
      <c r="F36" s="610">
        <f t="shared" si="2"/>
        <v>570</v>
      </c>
      <c r="G36" s="611"/>
      <c r="H36" s="612"/>
      <c r="I36" s="610">
        <f t="shared" si="3"/>
        <v>237</v>
      </c>
      <c r="J36" s="611"/>
      <c r="K36" s="612"/>
      <c r="L36" s="72">
        <v>46</v>
      </c>
      <c r="M36" s="72">
        <v>15</v>
      </c>
      <c r="N36" s="72">
        <v>523</v>
      </c>
      <c r="O36" s="72">
        <v>222</v>
      </c>
      <c r="P36" s="72">
        <v>1</v>
      </c>
      <c r="Q36" s="72">
        <v>0</v>
      </c>
    </row>
    <row r="37" spans="1:17" s="29" customFormat="1" ht="18" customHeight="1">
      <c r="A37" s="411" t="s">
        <v>98</v>
      </c>
      <c r="B37" s="412"/>
      <c r="C37" s="412"/>
      <c r="D37" s="513"/>
      <c r="E37" s="50">
        <v>29</v>
      </c>
      <c r="F37" s="610">
        <f t="shared" si="2"/>
        <v>264</v>
      </c>
      <c r="G37" s="611"/>
      <c r="H37" s="612"/>
      <c r="I37" s="610">
        <f t="shared" si="3"/>
        <v>90</v>
      </c>
      <c r="J37" s="611"/>
      <c r="K37" s="612"/>
      <c r="L37" s="72">
        <v>13</v>
      </c>
      <c r="M37" s="72">
        <v>1</v>
      </c>
      <c r="N37" s="72">
        <v>199</v>
      </c>
      <c r="O37" s="72">
        <v>89</v>
      </c>
      <c r="P37" s="72">
        <v>52</v>
      </c>
      <c r="Q37" s="72">
        <v>0</v>
      </c>
    </row>
    <row r="38" spans="1:17" s="29" customFormat="1" ht="18" customHeight="1">
      <c r="A38" s="411" t="s">
        <v>99</v>
      </c>
      <c r="B38" s="412"/>
      <c r="C38" s="412"/>
      <c r="D38" s="513"/>
      <c r="E38" s="50">
        <v>30</v>
      </c>
      <c r="F38" s="610">
        <f t="shared" si="2"/>
        <v>1342</v>
      </c>
      <c r="G38" s="611"/>
      <c r="H38" s="612"/>
      <c r="I38" s="610">
        <f t="shared" si="3"/>
        <v>516</v>
      </c>
      <c r="J38" s="611"/>
      <c r="K38" s="612"/>
      <c r="L38" s="72">
        <v>192</v>
      </c>
      <c r="M38" s="72">
        <v>70</v>
      </c>
      <c r="N38" s="72">
        <v>1148</v>
      </c>
      <c r="O38" s="72">
        <v>446</v>
      </c>
      <c r="P38" s="72">
        <v>2</v>
      </c>
      <c r="Q38" s="72">
        <v>0</v>
      </c>
    </row>
    <row r="39" spans="1:17" s="29" customFormat="1" ht="18" customHeight="1">
      <c r="A39" s="411" t="s">
        <v>100</v>
      </c>
      <c r="B39" s="412"/>
      <c r="C39" s="412"/>
      <c r="D39" s="513"/>
      <c r="E39" s="50">
        <v>31</v>
      </c>
      <c r="F39" s="610">
        <f t="shared" si="2"/>
        <v>2513</v>
      </c>
      <c r="G39" s="611"/>
      <c r="H39" s="612"/>
      <c r="I39" s="610">
        <f t="shared" si="3"/>
        <v>1001</v>
      </c>
      <c r="J39" s="611"/>
      <c r="K39" s="612"/>
      <c r="L39" s="72">
        <v>332</v>
      </c>
      <c r="M39" s="72">
        <v>133</v>
      </c>
      <c r="N39" s="72">
        <v>2144</v>
      </c>
      <c r="O39" s="72">
        <v>851</v>
      </c>
      <c r="P39" s="72">
        <v>37</v>
      </c>
      <c r="Q39" s="72">
        <v>17</v>
      </c>
    </row>
    <row r="40" spans="1:17" s="29" customFormat="1" ht="18" customHeight="1">
      <c r="A40" s="411" t="s">
        <v>101</v>
      </c>
      <c r="B40" s="412"/>
      <c r="C40" s="412"/>
      <c r="D40" s="513"/>
      <c r="E40" s="50">
        <v>32</v>
      </c>
      <c r="F40" s="610">
        <f t="shared" si="2"/>
        <v>1053</v>
      </c>
      <c r="G40" s="611"/>
      <c r="H40" s="612"/>
      <c r="I40" s="610">
        <f t="shared" si="3"/>
        <v>364</v>
      </c>
      <c r="J40" s="611"/>
      <c r="K40" s="612"/>
      <c r="L40" s="72">
        <v>95</v>
      </c>
      <c r="M40" s="72">
        <v>41</v>
      </c>
      <c r="N40" s="72">
        <v>955</v>
      </c>
      <c r="O40" s="72">
        <v>323</v>
      </c>
      <c r="P40" s="72">
        <v>3</v>
      </c>
      <c r="Q40" s="72">
        <v>0</v>
      </c>
    </row>
    <row r="41" spans="1:17" s="29" customFormat="1" ht="18" customHeight="1">
      <c r="A41" s="411" t="s">
        <v>102</v>
      </c>
      <c r="B41" s="412"/>
      <c r="C41" s="412"/>
      <c r="D41" s="513"/>
      <c r="E41" s="50">
        <v>33</v>
      </c>
      <c r="F41" s="610">
        <f t="shared" si="2"/>
        <v>3268</v>
      </c>
      <c r="G41" s="611"/>
      <c r="H41" s="612"/>
      <c r="I41" s="610">
        <f t="shared" si="3"/>
        <v>1067</v>
      </c>
      <c r="J41" s="611"/>
      <c r="K41" s="612"/>
      <c r="L41" s="72">
        <v>318</v>
      </c>
      <c r="M41" s="72">
        <v>94</v>
      </c>
      <c r="N41" s="72">
        <v>2936</v>
      </c>
      <c r="O41" s="72">
        <v>964</v>
      </c>
      <c r="P41" s="72">
        <v>14</v>
      </c>
      <c r="Q41" s="72">
        <v>9</v>
      </c>
    </row>
    <row r="42" spans="1:17" s="29" customFormat="1" ht="18" customHeight="1">
      <c r="A42" s="411" t="s">
        <v>103</v>
      </c>
      <c r="B42" s="412"/>
      <c r="C42" s="412"/>
      <c r="D42" s="513"/>
      <c r="E42" s="50">
        <v>34</v>
      </c>
      <c r="F42" s="610">
        <f t="shared" si="2"/>
        <v>1128</v>
      </c>
      <c r="G42" s="611"/>
      <c r="H42" s="612"/>
      <c r="I42" s="610">
        <f t="shared" si="3"/>
        <v>426</v>
      </c>
      <c r="J42" s="611"/>
      <c r="K42" s="612"/>
      <c r="L42" s="72">
        <v>168</v>
      </c>
      <c r="M42" s="72">
        <v>68</v>
      </c>
      <c r="N42" s="72">
        <v>957</v>
      </c>
      <c r="O42" s="72">
        <v>358</v>
      </c>
      <c r="P42" s="72">
        <v>3</v>
      </c>
      <c r="Q42" s="72">
        <v>0</v>
      </c>
    </row>
    <row r="43" spans="1:17" s="29" customFormat="1" ht="18" customHeight="1">
      <c r="A43" s="411" t="s">
        <v>104</v>
      </c>
      <c r="B43" s="412"/>
      <c r="C43" s="412"/>
      <c r="D43" s="513"/>
      <c r="E43" s="50">
        <v>35</v>
      </c>
      <c r="F43" s="610">
        <f t="shared" si="2"/>
        <v>1525</v>
      </c>
      <c r="G43" s="611"/>
      <c r="H43" s="612"/>
      <c r="I43" s="610">
        <f t="shared" si="3"/>
        <v>579</v>
      </c>
      <c r="J43" s="611"/>
      <c r="K43" s="612"/>
      <c r="L43" s="72">
        <v>161</v>
      </c>
      <c r="M43" s="72">
        <v>63</v>
      </c>
      <c r="N43" s="72">
        <v>1362</v>
      </c>
      <c r="O43" s="72">
        <v>516</v>
      </c>
      <c r="P43" s="72">
        <v>2</v>
      </c>
      <c r="Q43" s="72">
        <v>0</v>
      </c>
    </row>
    <row r="44" spans="1:17" s="29" customFormat="1" ht="18" customHeight="1">
      <c r="A44" s="411" t="s">
        <v>105</v>
      </c>
      <c r="B44" s="412"/>
      <c r="C44" s="412"/>
      <c r="D44" s="513"/>
      <c r="E44" s="50">
        <v>36</v>
      </c>
      <c r="F44" s="610">
        <f t="shared" si="2"/>
        <v>1136</v>
      </c>
      <c r="G44" s="611"/>
      <c r="H44" s="612"/>
      <c r="I44" s="610">
        <f t="shared" si="3"/>
        <v>426</v>
      </c>
      <c r="J44" s="611"/>
      <c r="K44" s="612"/>
      <c r="L44" s="72">
        <v>115</v>
      </c>
      <c r="M44" s="72">
        <v>36</v>
      </c>
      <c r="N44" s="72">
        <v>1009</v>
      </c>
      <c r="O44" s="72">
        <v>388</v>
      </c>
      <c r="P44" s="72">
        <v>12</v>
      </c>
      <c r="Q44" s="72">
        <v>2</v>
      </c>
    </row>
    <row r="45" spans="1:17" s="29" customFormat="1" ht="18" customHeight="1">
      <c r="A45" s="617" t="s">
        <v>124</v>
      </c>
      <c r="B45" s="618"/>
      <c r="C45" s="618"/>
      <c r="D45" s="619"/>
      <c r="E45" s="50">
        <v>37</v>
      </c>
      <c r="F45" s="610">
        <f t="shared" si="2"/>
        <v>1</v>
      </c>
      <c r="G45" s="611"/>
      <c r="H45" s="612"/>
      <c r="I45" s="610">
        <f t="shared" si="3"/>
        <v>0</v>
      </c>
      <c r="J45" s="611"/>
      <c r="K45" s="612"/>
      <c r="L45" s="72">
        <v>0</v>
      </c>
      <c r="M45" s="72">
        <v>0</v>
      </c>
      <c r="N45" s="72">
        <v>1</v>
      </c>
      <c r="O45" s="72">
        <v>0</v>
      </c>
      <c r="P45" s="72">
        <v>0</v>
      </c>
      <c r="Q45" s="72">
        <v>0</v>
      </c>
    </row>
    <row r="46" spans="1:17" ht="12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7" ht="12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N47" s="37"/>
    </row>
    <row r="48" spans="1:17" ht="12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N48" s="37"/>
    </row>
    <row r="49" spans="1:17" ht="12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N49" s="37"/>
    </row>
    <row r="50" spans="1:17" ht="12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N50" s="37"/>
      <c r="O50" s="37"/>
      <c r="P50" s="37"/>
      <c r="Q50" s="37"/>
    </row>
    <row r="51" spans="1:17" ht="12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N51" s="37"/>
      <c r="O51" s="37"/>
      <c r="P51" s="37"/>
      <c r="Q51" s="37"/>
    </row>
    <row r="52" spans="1:17" ht="12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12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2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12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2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2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12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12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2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2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12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12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</sheetData>
  <mergeCells count="126">
    <mergeCell ref="F5:H7"/>
    <mergeCell ref="A4:D7"/>
    <mergeCell ref="E4:E7"/>
    <mergeCell ref="F4:Q4"/>
    <mergeCell ref="I5:K7"/>
    <mergeCell ref="L5:M5"/>
    <mergeCell ref="L6:L7"/>
    <mergeCell ref="N5:O5"/>
    <mergeCell ref="N6:N7"/>
    <mergeCell ref="P5:Q5"/>
    <mergeCell ref="P6:P7"/>
    <mergeCell ref="A45:D45"/>
    <mergeCell ref="A28:D28"/>
    <mergeCell ref="A29:D29"/>
    <mergeCell ref="A26:D26"/>
    <mergeCell ref="A27:D27"/>
    <mergeCell ref="A24:D24"/>
    <mergeCell ref="A25:D25"/>
    <mergeCell ref="A22:D22"/>
    <mergeCell ref="A23:D23"/>
    <mergeCell ref="A44:D44"/>
    <mergeCell ref="A32:D32"/>
    <mergeCell ref="A33:D33"/>
    <mergeCell ref="A34:D34"/>
    <mergeCell ref="A41:D41"/>
    <mergeCell ref="A35:D35"/>
    <mergeCell ref="A36:D36"/>
    <mergeCell ref="A37:D37"/>
    <mergeCell ref="A38:D38"/>
    <mergeCell ref="A39:D39"/>
    <mergeCell ref="A40:D40"/>
    <mergeCell ref="A30:D30"/>
    <mergeCell ref="A31:D31"/>
    <mergeCell ref="A8:D8"/>
    <mergeCell ref="A9:D9"/>
    <mergeCell ref="F13:H13"/>
    <mergeCell ref="F8:H8"/>
    <mergeCell ref="I8:K8"/>
    <mergeCell ref="A13:D13"/>
    <mergeCell ref="A10:D10"/>
    <mergeCell ref="A11:D11"/>
    <mergeCell ref="F9:H9"/>
    <mergeCell ref="F10:H10"/>
    <mergeCell ref="F11:H11"/>
    <mergeCell ref="F12:H12"/>
    <mergeCell ref="A20:D20"/>
    <mergeCell ref="A21:D21"/>
    <mergeCell ref="A18:D18"/>
    <mergeCell ref="A19:D19"/>
    <mergeCell ref="A16:D16"/>
    <mergeCell ref="A17:D17"/>
    <mergeCell ref="A14:D14"/>
    <mergeCell ref="A15:D15"/>
    <mergeCell ref="A12:D12"/>
    <mergeCell ref="F17:H17"/>
    <mergeCell ref="F18:H18"/>
    <mergeCell ref="F14:H14"/>
    <mergeCell ref="F15:H15"/>
    <mergeCell ref="F16:H16"/>
    <mergeCell ref="A42:D42"/>
    <mergeCell ref="A43:D43"/>
    <mergeCell ref="I9:K9"/>
    <mergeCell ref="I10:K10"/>
    <mergeCell ref="I11:K11"/>
    <mergeCell ref="I12:K12"/>
    <mergeCell ref="I13:K13"/>
    <mergeCell ref="I14:K14"/>
    <mergeCell ref="I15:K15"/>
    <mergeCell ref="F37:H37"/>
    <mergeCell ref="F38:H38"/>
    <mergeCell ref="F31:H31"/>
    <mergeCell ref="F32:H32"/>
    <mergeCell ref="F33:H33"/>
    <mergeCell ref="F34:H34"/>
    <mergeCell ref="F35:H35"/>
    <mergeCell ref="F36:H36"/>
    <mergeCell ref="F25:H25"/>
    <mergeCell ref="F19:H19"/>
    <mergeCell ref="F20:H20"/>
    <mergeCell ref="F21:H21"/>
    <mergeCell ref="I16:K16"/>
    <mergeCell ref="I17:K17"/>
    <mergeCell ref="I18:K18"/>
    <mergeCell ref="I19:K19"/>
    <mergeCell ref="I20:K20"/>
    <mergeCell ref="I21:K21"/>
    <mergeCell ref="F43:H43"/>
    <mergeCell ref="I31:K31"/>
    <mergeCell ref="I32:K32"/>
    <mergeCell ref="I33:K33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0:K40"/>
    <mergeCell ref="I41:K41"/>
    <mergeCell ref="I42:K42"/>
    <mergeCell ref="A1:Q2"/>
    <mergeCell ref="I43:K43"/>
    <mergeCell ref="I44:K44"/>
    <mergeCell ref="I45:K45"/>
    <mergeCell ref="I34:K34"/>
    <mergeCell ref="I35:K35"/>
    <mergeCell ref="I36:K36"/>
    <mergeCell ref="I37:K37"/>
    <mergeCell ref="I38:K38"/>
    <mergeCell ref="I39:K39"/>
    <mergeCell ref="F44:H44"/>
    <mergeCell ref="F45:H45"/>
    <mergeCell ref="F39:H39"/>
    <mergeCell ref="F40:H40"/>
    <mergeCell ref="F41:H41"/>
    <mergeCell ref="F42:H42"/>
    <mergeCell ref="F22:H22"/>
    <mergeCell ref="F23:H23"/>
    <mergeCell ref="F24:H24"/>
    <mergeCell ref="F26:H26"/>
    <mergeCell ref="F27:H27"/>
    <mergeCell ref="F28:H28"/>
    <mergeCell ref="F29:H29"/>
    <mergeCell ref="F30:H30"/>
  </mergeCells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44"/>
  <sheetViews>
    <sheetView view="pageBreakPreview" topLeftCell="A32" zoomScaleNormal="70" zoomScaleSheetLayoutView="100" workbookViewId="0">
      <selection activeCell="A44" sqref="A44:XFD63"/>
    </sheetView>
  </sheetViews>
  <sheetFormatPr defaultColWidth="8.85546875" defaultRowHeight="14.25"/>
  <cols>
    <col min="1" max="1" width="19.140625" style="102" customWidth="1"/>
    <col min="2" max="9" width="4.140625" style="102" customWidth="1"/>
    <col min="10" max="10" width="8" style="102" customWidth="1"/>
    <col min="11" max="24" width="8.140625" style="102" customWidth="1"/>
    <col min="25" max="16384" width="8.85546875" style="102"/>
  </cols>
  <sheetData>
    <row r="1" spans="1:24" s="111" customFormat="1" ht="44.25" customHeight="1">
      <c r="A1" s="157"/>
      <c r="B1" s="356" t="s">
        <v>753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157"/>
      <c r="X1" s="157"/>
    </row>
    <row r="2" spans="1:24" s="105" customFormat="1" ht="18" customHeight="1">
      <c r="A2" s="438" t="s">
        <v>182</v>
      </c>
      <c r="B2" s="438"/>
      <c r="C2" s="438"/>
      <c r="D2" s="86"/>
      <c r="E2" s="86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86"/>
      <c r="R2" s="86"/>
      <c r="S2" s="86"/>
      <c r="T2" s="86"/>
      <c r="U2" s="47"/>
      <c r="V2" s="47"/>
      <c r="W2" s="47"/>
      <c r="X2" s="86" t="s">
        <v>220</v>
      </c>
    </row>
    <row r="3" spans="1:24" s="106" customFormat="1" ht="23.25" customHeight="1">
      <c r="A3" s="357" t="s">
        <v>70</v>
      </c>
      <c r="B3" s="357"/>
      <c r="C3" s="357" t="s">
        <v>17</v>
      </c>
      <c r="D3" s="648" t="s">
        <v>144</v>
      </c>
      <c r="E3" s="649"/>
      <c r="F3" s="642"/>
      <c r="G3" s="643"/>
      <c r="H3" s="373" t="s">
        <v>145</v>
      </c>
      <c r="I3" s="654"/>
      <c r="J3" s="133"/>
      <c r="K3" s="357" t="s">
        <v>15</v>
      </c>
      <c r="L3" s="357"/>
      <c r="M3" s="357"/>
      <c r="N3" s="357"/>
      <c r="O3" s="357"/>
      <c r="P3" s="357"/>
      <c r="Q3" s="357" t="s">
        <v>14</v>
      </c>
      <c r="R3" s="357"/>
      <c r="S3" s="357"/>
      <c r="T3" s="357"/>
      <c r="U3" s="357"/>
      <c r="V3" s="357"/>
      <c r="W3" s="357" t="s">
        <v>13</v>
      </c>
      <c r="X3" s="357"/>
    </row>
    <row r="4" spans="1:24" s="106" customFormat="1" ht="23.25" customHeight="1">
      <c r="A4" s="357"/>
      <c r="B4" s="357"/>
      <c r="C4" s="357"/>
      <c r="D4" s="650"/>
      <c r="E4" s="651"/>
      <c r="F4" s="656" t="s">
        <v>12</v>
      </c>
      <c r="G4" s="656"/>
      <c r="H4" s="375"/>
      <c r="I4" s="646"/>
      <c r="J4" s="656" t="s">
        <v>12</v>
      </c>
      <c r="K4" s="357" t="s">
        <v>24</v>
      </c>
      <c r="L4" s="357"/>
      <c r="M4" s="357" t="s">
        <v>23</v>
      </c>
      <c r="N4" s="357"/>
      <c r="O4" s="357" t="s">
        <v>22</v>
      </c>
      <c r="P4" s="357"/>
      <c r="Q4" s="357" t="s">
        <v>24</v>
      </c>
      <c r="R4" s="357"/>
      <c r="S4" s="357" t="s">
        <v>23</v>
      </c>
      <c r="T4" s="357"/>
      <c r="U4" s="357" t="s">
        <v>22</v>
      </c>
      <c r="V4" s="357"/>
      <c r="W4" s="357"/>
      <c r="X4" s="357"/>
    </row>
    <row r="5" spans="1:24" s="106" customFormat="1" ht="18" customHeight="1">
      <c r="A5" s="357"/>
      <c r="B5" s="357"/>
      <c r="C5" s="357"/>
      <c r="D5" s="650"/>
      <c r="E5" s="651"/>
      <c r="F5" s="656"/>
      <c r="G5" s="656"/>
      <c r="H5" s="375"/>
      <c r="I5" s="646"/>
      <c r="J5" s="656"/>
      <c r="K5" s="375" t="s">
        <v>69</v>
      </c>
      <c r="L5" s="128"/>
      <c r="M5" s="646" t="s">
        <v>69</v>
      </c>
      <c r="N5" s="128"/>
      <c r="O5" s="646" t="s">
        <v>69</v>
      </c>
      <c r="P5" s="128"/>
      <c r="Q5" s="646" t="s">
        <v>69</v>
      </c>
      <c r="R5" s="128"/>
      <c r="S5" s="646" t="s">
        <v>69</v>
      </c>
      <c r="T5" s="128"/>
      <c r="U5" s="646" t="s">
        <v>69</v>
      </c>
      <c r="V5" s="128"/>
      <c r="W5" s="646" t="s">
        <v>69</v>
      </c>
      <c r="X5" s="128"/>
    </row>
    <row r="6" spans="1:24" s="106" customFormat="1" ht="61.5" customHeight="1">
      <c r="A6" s="357"/>
      <c r="B6" s="357"/>
      <c r="C6" s="357"/>
      <c r="D6" s="652"/>
      <c r="E6" s="653"/>
      <c r="F6" s="656"/>
      <c r="G6" s="656"/>
      <c r="H6" s="377"/>
      <c r="I6" s="655"/>
      <c r="J6" s="656"/>
      <c r="K6" s="647"/>
      <c r="L6" s="118" t="s">
        <v>12</v>
      </c>
      <c r="M6" s="647"/>
      <c r="N6" s="118" t="s">
        <v>12</v>
      </c>
      <c r="O6" s="647"/>
      <c r="P6" s="118" t="s">
        <v>12</v>
      </c>
      <c r="Q6" s="647"/>
      <c r="R6" s="118" t="s">
        <v>12</v>
      </c>
      <c r="S6" s="647"/>
      <c r="T6" s="118" t="s">
        <v>12</v>
      </c>
      <c r="U6" s="647"/>
      <c r="V6" s="118" t="s">
        <v>12</v>
      </c>
      <c r="W6" s="647"/>
      <c r="X6" s="118" t="s">
        <v>12</v>
      </c>
    </row>
    <row r="7" spans="1:24" s="106" customFormat="1" ht="18" customHeight="1">
      <c r="A7" s="381" t="s">
        <v>10</v>
      </c>
      <c r="B7" s="420"/>
      <c r="C7" s="119" t="s">
        <v>9</v>
      </c>
      <c r="D7" s="634">
        <v>1</v>
      </c>
      <c r="E7" s="635"/>
      <c r="F7" s="634">
        <v>2</v>
      </c>
      <c r="G7" s="635"/>
      <c r="H7" s="634">
        <v>3</v>
      </c>
      <c r="I7" s="635"/>
      <c r="J7" s="107">
        <v>4</v>
      </c>
      <c r="K7" s="107">
        <v>5</v>
      </c>
      <c r="L7" s="107">
        <v>6</v>
      </c>
      <c r="M7" s="107">
        <v>7</v>
      </c>
      <c r="N7" s="107">
        <v>8</v>
      </c>
      <c r="O7" s="107">
        <v>9</v>
      </c>
      <c r="P7" s="107">
        <v>10</v>
      </c>
      <c r="Q7" s="107">
        <v>11</v>
      </c>
      <c r="R7" s="107">
        <v>12</v>
      </c>
      <c r="S7" s="107">
        <v>13</v>
      </c>
      <c r="T7" s="107">
        <v>14</v>
      </c>
      <c r="U7" s="107">
        <v>15</v>
      </c>
      <c r="V7" s="107">
        <v>16</v>
      </c>
      <c r="W7" s="107">
        <v>17</v>
      </c>
      <c r="X7" s="107">
        <v>18</v>
      </c>
    </row>
    <row r="8" spans="1:24" s="106" customFormat="1" ht="18" customHeight="1">
      <c r="A8" s="263" t="s">
        <v>265</v>
      </c>
      <c r="B8" s="264"/>
      <c r="C8" s="266">
        <v>1</v>
      </c>
      <c r="D8" s="640">
        <f>+D9+D15+D22+D30+D34</f>
        <v>5193</v>
      </c>
      <c r="E8" s="641"/>
      <c r="F8" s="640">
        <f t="shared" ref="F8" si="0">+F9+F15+F22+F30+F34</f>
        <v>2019</v>
      </c>
      <c r="G8" s="641"/>
      <c r="H8" s="640">
        <f t="shared" ref="H8" si="1">+H9+H15+H22+H30+H34</f>
        <v>4831</v>
      </c>
      <c r="I8" s="641"/>
      <c r="J8" s="267">
        <f>+J9+J15+J22+J30+J34</f>
        <v>1855</v>
      </c>
      <c r="K8" s="267">
        <f t="shared" ref="K8:X8" si="2">+K9+K15+K22+K30+K34</f>
        <v>229</v>
      </c>
      <c r="L8" s="267">
        <f t="shared" si="2"/>
        <v>79</v>
      </c>
      <c r="M8" s="267">
        <f t="shared" si="2"/>
        <v>235</v>
      </c>
      <c r="N8" s="267">
        <f t="shared" si="2"/>
        <v>82</v>
      </c>
      <c r="O8" s="267">
        <f t="shared" si="2"/>
        <v>112</v>
      </c>
      <c r="P8" s="267">
        <f t="shared" si="2"/>
        <v>55</v>
      </c>
      <c r="Q8" s="267">
        <f t="shared" si="2"/>
        <v>2236</v>
      </c>
      <c r="R8" s="267">
        <f t="shared" si="2"/>
        <v>837</v>
      </c>
      <c r="S8" s="267">
        <f t="shared" si="2"/>
        <v>1412</v>
      </c>
      <c r="T8" s="267">
        <f t="shared" si="2"/>
        <v>575</v>
      </c>
      <c r="U8" s="267">
        <f t="shared" si="2"/>
        <v>607</v>
      </c>
      <c r="V8" s="267">
        <f t="shared" si="2"/>
        <v>227</v>
      </c>
      <c r="W8" s="267">
        <f t="shared" si="2"/>
        <v>0</v>
      </c>
      <c r="X8" s="267">
        <f t="shared" si="2"/>
        <v>0</v>
      </c>
    </row>
    <row r="9" spans="1:24" s="106" customFormat="1" ht="18" customHeight="1">
      <c r="A9" s="280" t="s">
        <v>754</v>
      </c>
      <c r="B9" s="316"/>
      <c r="C9" s="256">
        <v>2</v>
      </c>
      <c r="D9" s="638">
        <f>SUM(D10:E14)</f>
        <v>910</v>
      </c>
      <c r="E9" s="639"/>
      <c r="F9" s="638">
        <f t="shared" ref="F9" si="3">SUM(F10:G14)</f>
        <v>468</v>
      </c>
      <c r="G9" s="639"/>
      <c r="H9" s="638">
        <f t="shared" ref="H9" si="4">SUM(H10:I14)</f>
        <v>765</v>
      </c>
      <c r="I9" s="639"/>
      <c r="J9" s="230">
        <f>SUM(J10:J14)</f>
        <v>354</v>
      </c>
      <c r="K9" s="230">
        <f t="shared" ref="K9:V9" si="5">SUM(K10:K14)</f>
        <v>20</v>
      </c>
      <c r="L9" s="230">
        <f t="shared" si="5"/>
        <v>8</v>
      </c>
      <c r="M9" s="230">
        <f t="shared" si="5"/>
        <v>30</v>
      </c>
      <c r="N9" s="230">
        <f t="shared" si="5"/>
        <v>11</v>
      </c>
      <c r="O9" s="230">
        <f t="shared" si="5"/>
        <v>18</v>
      </c>
      <c r="P9" s="230">
        <f t="shared" si="5"/>
        <v>10</v>
      </c>
      <c r="Q9" s="230">
        <f t="shared" si="5"/>
        <v>341</v>
      </c>
      <c r="R9" s="230">
        <f t="shared" si="5"/>
        <v>156</v>
      </c>
      <c r="S9" s="230">
        <f t="shared" si="5"/>
        <v>224</v>
      </c>
      <c r="T9" s="230">
        <f t="shared" si="5"/>
        <v>111</v>
      </c>
      <c r="U9" s="230">
        <f t="shared" si="5"/>
        <v>132</v>
      </c>
      <c r="V9" s="230">
        <f t="shared" si="5"/>
        <v>58</v>
      </c>
      <c r="W9" s="230">
        <f t="shared" ref="W9" si="6">SUM(W10:W14)</f>
        <v>0</v>
      </c>
      <c r="X9" s="230">
        <f t="shared" ref="X9" si="7">SUM(X10:X14)</f>
        <v>0</v>
      </c>
    </row>
    <row r="10" spans="1:24" s="106" customFormat="1" ht="18" customHeight="1">
      <c r="A10" s="117" t="s">
        <v>244</v>
      </c>
      <c r="B10" s="81"/>
      <c r="C10" s="120">
        <v>3</v>
      </c>
      <c r="D10" s="636">
        <v>130</v>
      </c>
      <c r="E10" s="637"/>
      <c r="F10" s="636">
        <v>56</v>
      </c>
      <c r="G10" s="637"/>
      <c r="H10" s="638">
        <f t="shared" ref="H10" si="8">+K10+M10+O10+Q10+S10+U10+W10</f>
        <v>87</v>
      </c>
      <c r="I10" s="639"/>
      <c r="J10" s="230">
        <f t="shared" ref="J10:J14" si="9">+L10+N10+P10+R10+T10+V10+X10</f>
        <v>31</v>
      </c>
      <c r="K10" s="217"/>
      <c r="L10" s="217"/>
      <c r="M10" s="217"/>
      <c r="N10" s="217"/>
      <c r="O10" s="217"/>
      <c r="P10" s="217"/>
      <c r="Q10" s="217">
        <v>51</v>
      </c>
      <c r="R10" s="217">
        <v>15</v>
      </c>
      <c r="S10" s="217">
        <v>28</v>
      </c>
      <c r="T10" s="217">
        <v>13</v>
      </c>
      <c r="U10" s="217">
        <v>8</v>
      </c>
      <c r="V10" s="217">
        <v>3</v>
      </c>
      <c r="W10" s="217"/>
      <c r="X10" s="217"/>
    </row>
    <row r="11" spans="1:24" s="106" customFormat="1" ht="18" customHeight="1">
      <c r="A11" s="117" t="s">
        <v>245</v>
      </c>
      <c r="B11" s="81"/>
      <c r="C11" s="120">
        <v>4</v>
      </c>
      <c r="D11" s="636">
        <v>115</v>
      </c>
      <c r="E11" s="637"/>
      <c r="F11" s="636">
        <v>64</v>
      </c>
      <c r="G11" s="637"/>
      <c r="H11" s="638">
        <f t="shared" ref="H11:H14" si="10">+K11+M11+O11+Q11+S11+U11+W11</f>
        <v>115</v>
      </c>
      <c r="I11" s="639"/>
      <c r="J11" s="230">
        <f t="shared" si="9"/>
        <v>64</v>
      </c>
      <c r="K11" s="260"/>
      <c r="L11" s="217"/>
      <c r="M11" s="217"/>
      <c r="N11" s="217"/>
      <c r="O11" s="217"/>
      <c r="P11" s="217"/>
      <c r="Q11" s="217">
        <v>56</v>
      </c>
      <c r="R11" s="217">
        <v>29</v>
      </c>
      <c r="S11" s="217">
        <v>35</v>
      </c>
      <c r="T11" s="217">
        <v>23</v>
      </c>
      <c r="U11" s="217">
        <v>24</v>
      </c>
      <c r="V11" s="217">
        <v>12</v>
      </c>
      <c r="W11" s="217"/>
      <c r="X11" s="217"/>
    </row>
    <row r="12" spans="1:24" s="106" customFormat="1" ht="18" customHeight="1">
      <c r="A12" s="117" t="s">
        <v>246</v>
      </c>
      <c r="B12" s="81"/>
      <c r="C12" s="120">
        <v>5</v>
      </c>
      <c r="D12" s="634">
        <v>205</v>
      </c>
      <c r="E12" s="635"/>
      <c r="F12" s="634">
        <v>79</v>
      </c>
      <c r="G12" s="635"/>
      <c r="H12" s="638">
        <f t="shared" si="10"/>
        <v>205</v>
      </c>
      <c r="I12" s="639"/>
      <c r="J12" s="230">
        <f t="shared" si="9"/>
        <v>79</v>
      </c>
      <c r="K12" s="107">
        <v>5</v>
      </c>
      <c r="L12" s="107">
        <v>2</v>
      </c>
      <c r="M12" s="107">
        <v>1</v>
      </c>
      <c r="N12" s="107">
        <v>0</v>
      </c>
      <c r="O12" s="107"/>
      <c r="P12" s="107"/>
      <c r="Q12" s="107">
        <v>89</v>
      </c>
      <c r="R12" s="107">
        <v>34</v>
      </c>
      <c r="S12" s="107">
        <v>70</v>
      </c>
      <c r="T12" s="107">
        <v>24</v>
      </c>
      <c r="U12" s="107">
        <v>40</v>
      </c>
      <c r="V12" s="107">
        <v>19</v>
      </c>
      <c r="W12" s="107"/>
      <c r="X12" s="107"/>
    </row>
    <row r="13" spans="1:24" s="106" customFormat="1" ht="18" customHeight="1">
      <c r="A13" s="117" t="s">
        <v>247</v>
      </c>
      <c r="B13" s="81"/>
      <c r="C13" s="120">
        <v>6</v>
      </c>
      <c r="D13" s="636">
        <v>150</v>
      </c>
      <c r="E13" s="637"/>
      <c r="F13" s="636">
        <v>83</v>
      </c>
      <c r="G13" s="637"/>
      <c r="H13" s="638">
        <f t="shared" si="10"/>
        <v>108</v>
      </c>
      <c r="I13" s="639"/>
      <c r="J13" s="230">
        <f t="shared" si="9"/>
        <v>56</v>
      </c>
      <c r="K13" s="217">
        <v>1</v>
      </c>
      <c r="L13" s="217"/>
      <c r="M13" s="217">
        <v>1</v>
      </c>
      <c r="N13" s="217">
        <v>1</v>
      </c>
      <c r="O13" s="217"/>
      <c r="P13" s="217"/>
      <c r="Q13" s="217">
        <v>45</v>
      </c>
      <c r="R13" s="217">
        <v>22</v>
      </c>
      <c r="S13" s="217">
        <v>41</v>
      </c>
      <c r="T13" s="217">
        <v>24</v>
      </c>
      <c r="U13" s="217">
        <v>20</v>
      </c>
      <c r="V13" s="217">
        <v>9</v>
      </c>
      <c r="W13" s="217"/>
      <c r="X13" s="217"/>
    </row>
    <row r="14" spans="1:24" s="106" customFormat="1" ht="18" customHeight="1">
      <c r="A14" s="117" t="s">
        <v>248</v>
      </c>
      <c r="B14" s="81"/>
      <c r="C14" s="120">
        <v>7</v>
      </c>
      <c r="D14" s="636">
        <v>310</v>
      </c>
      <c r="E14" s="637"/>
      <c r="F14" s="636">
        <v>186</v>
      </c>
      <c r="G14" s="637"/>
      <c r="H14" s="638">
        <f t="shared" si="10"/>
        <v>250</v>
      </c>
      <c r="I14" s="639"/>
      <c r="J14" s="230">
        <f t="shared" si="9"/>
        <v>124</v>
      </c>
      <c r="K14" s="217">
        <v>14</v>
      </c>
      <c r="L14" s="217">
        <v>6</v>
      </c>
      <c r="M14" s="217">
        <v>28</v>
      </c>
      <c r="N14" s="217">
        <v>10</v>
      </c>
      <c r="O14" s="217">
        <v>18</v>
      </c>
      <c r="P14" s="217">
        <v>10</v>
      </c>
      <c r="Q14" s="217">
        <v>100</v>
      </c>
      <c r="R14" s="217">
        <v>56</v>
      </c>
      <c r="S14" s="217">
        <v>50</v>
      </c>
      <c r="T14" s="217">
        <v>27</v>
      </c>
      <c r="U14" s="217">
        <v>40</v>
      </c>
      <c r="V14" s="217">
        <v>15</v>
      </c>
      <c r="W14" s="217"/>
      <c r="X14" s="217"/>
    </row>
    <row r="15" spans="1:24" s="106" customFormat="1" ht="18" customHeight="1">
      <c r="A15" s="280" t="s">
        <v>755</v>
      </c>
      <c r="B15" s="316"/>
      <c r="C15" s="256">
        <v>8</v>
      </c>
      <c r="D15" s="638">
        <f>SUM(D16:E21)</f>
        <v>599</v>
      </c>
      <c r="E15" s="639"/>
      <c r="F15" s="638">
        <f t="shared" ref="F15" si="11">SUM(F16:G21)</f>
        <v>302</v>
      </c>
      <c r="G15" s="639"/>
      <c r="H15" s="638">
        <f t="shared" ref="H15" si="12">SUM(H16:I21)</f>
        <v>588</v>
      </c>
      <c r="I15" s="639"/>
      <c r="J15" s="230">
        <f>SUM(J16:J21)</f>
        <v>291</v>
      </c>
      <c r="K15" s="230">
        <f t="shared" ref="K15:X15" si="13">SUM(K16:K21)</f>
        <v>0</v>
      </c>
      <c r="L15" s="230">
        <f t="shared" si="13"/>
        <v>0</v>
      </c>
      <c r="M15" s="230">
        <f t="shared" si="13"/>
        <v>0</v>
      </c>
      <c r="N15" s="230">
        <f t="shared" si="13"/>
        <v>0</v>
      </c>
      <c r="O15" s="230">
        <f t="shared" si="13"/>
        <v>0</v>
      </c>
      <c r="P15" s="230">
        <f t="shared" si="13"/>
        <v>0</v>
      </c>
      <c r="Q15" s="230">
        <f t="shared" si="13"/>
        <v>264</v>
      </c>
      <c r="R15" s="230">
        <f t="shared" si="13"/>
        <v>124</v>
      </c>
      <c r="S15" s="230">
        <f t="shared" si="13"/>
        <v>244</v>
      </c>
      <c r="T15" s="230">
        <f t="shared" si="13"/>
        <v>130</v>
      </c>
      <c r="U15" s="230">
        <f t="shared" si="13"/>
        <v>80</v>
      </c>
      <c r="V15" s="230">
        <f t="shared" si="13"/>
        <v>37</v>
      </c>
      <c r="W15" s="230">
        <f t="shared" si="13"/>
        <v>0</v>
      </c>
      <c r="X15" s="230">
        <f t="shared" si="13"/>
        <v>0</v>
      </c>
    </row>
    <row r="16" spans="1:24" s="106" customFormat="1" ht="18" customHeight="1">
      <c r="A16" s="125" t="s">
        <v>249</v>
      </c>
      <c r="B16" s="81"/>
      <c r="C16" s="120">
        <v>9</v>
      </c>
      <c r="D16" s="636">
        <v>77</v>
      </c>
      <c r="E16" s="637"/>
      <c r="F16" s="636">
        <v>35</v>
      </c>
      <c r="G16" s="637"/>
      <c r="H16" s="638">
        <f>+K16+M16+O16+Q16+S16+U16+W16</f>
        <v>77</v>
      </c>
      <c r="I16" s="639"/>
      <c r="J16" s="230">
        <f t="shared" ref="J16:J21" si="14">+L16+N16+P16+R16+T16+V16+X16</f>
        <v>35</v>
      </c>
      <c r="K16" s="217"/>
      <c r="L16" s="217"/>
      <c r="M16" s="217"/>
      <c r="N16" s="217"/>
      <c r="O16" s="217"/>
      <c r="P16" s="217"/>
      <c r="Q16" s="217">
        <v>28</v>
      </c>
      <c r="R16" s="217">
        <v>10</v>
      </c>
      <c r="S16" s="217">
        <v>32</v>
      </c>
      <c r="T16" s="217">
        <v>14</v>
      </c>
      <c r="U16" s="217">
        <v>17</v>
      </c>
      <c r="V16" s="217">
        <v>11</v>
      </c>
      <c r="W16" s="217"/>
      <c r="X16" s="217"/>
    </row>
    <row r="17" spans="1:24" s="106" customFormat="1" ht="18" customHeight="1">
      <c r="A17" s="125" t="s">
        <v>250</v>
      </c>
      <c r="B17" s="81"/>
      <c r="C17" s="120">
        <v>10</v>
      </c>
      <c r="D17" s="636">
        <v>108</v>
      </c>
      <c r="E17" s="637"/>
      <c r="F17" s="636">
        <v>56</v>
      </c>
      <c r="G17" s="637"/>
      <c r="H17" s="638">
        <f t="shared" ref="H17:H21" si="15">+K17+M17+O17+Q17+S17+U17+W17</f>
        <v>107</v>
      </c>
      <c r="I17" s="639"/>
      <c r="J17" s="230">
        <f t="shared" si="14"/>
        <v>56</v>
      </c>
      <c r="K17" s="217"/>
      <c r="L17" s="217"/>
      <c r="M17" s="217"/>
      <c r="N17" s="217"/>
      <c r="O17" s="217"/>
      <c r="P17" s="217"/>
      <c r="Q17" s="217">
        <v>33</v>
      </c>
      <c r="R17" s="217">
        <v>15</v>
      </c>
      <c r="S17" s="217">
        <v>61</v>
      </c>
      <c r="T17" s="217">
        <v>35</v>
      </c>
      <c r="U17" s="217">
        <v>13</v>
      </c>
      <c r="V17" s="217">
        <v>6</v>
      </c>
      <c r="W17" s="217"/>
      <c r="X17" s="217"/>
    </row>
    <row r="18" spans="1:24" s="106" customFormat="1" ht="18" customHeight="1">
      <c r="A18" s="125" t="s">
        <v>251</v>
      </c>
      <c r="B18" s="81"/>
      <c r="C18" s="120">
        <v>11</v>
      </c>
      <c r="D18" s="634">
        <v>114</v>
      </c>
      <c r="E18" s="635"/>
      <c r="F18" s="634">
        <v>41</v>
      </c>
      <c r="G18" s="635"/>
      <c r="H18" s="638">
        <f t="shared" si="15"/>
        <v>114</v>
      </c>
      <c r="I18" s="639"/>
      <c r="J18" s="230">
        <f t="shared" si="14"/>
        <v>41</v>
      </c>
      <c r="K18" s="107"/>
      <c r="L18" s="107"/>
      <c r="M18" s="107"/>
      <c r="N18" s="107"/>
      <c r="O18" s="107"/>
      <c r="P18" s="107"/>
      <c r="Q18" s="107">
        <v>57</v>
      </c>
      <c r="R18" s="107">
        <v>18</v>
      </c>
      <c r="S18" s="107">
        <v>29</v>
      </c>
      <c r="T18" s="107">
        <v>13</v>
      </c>
      <c r="U18" s="107">
        <v>28</v>
      </c>
      <c r="V18" s="107">
        <v>10</v>
      </c>
      <c r="W18" s="107"/>
      <c r="X18" s="107"/>
    </row>
    <row r="19" spans="1:24" s="106" customFormat="1" ht="18" customHeight="1">
      <c r="A19" s="125" t="s">
        <v>252</v>
      </c>
      <c r="B19" s="81"/>
      <c r="C19" s="120">
        <v>12</v>
      </c>
      <c r="D19" s="636">
        <v>78</v>
      </c>
      <c r="E19" s="637"/>
      <c r="F19" s="636">
        <v>30</v>
      </c>
      <c r="G19" s="637"/>
      <c r="H19" s="638">
        <f t="shared" si="15"/>
        <v>78</v>
      </c>
      <c r="I19" s="639"/>
      <c r="J19" s="230">
        <f t="shared" si="14"/>
        <v>30</v>
      </c>
      <c r="K19" s="217"/>
      <c r="L19" s="217"/>
      <c r="M19" s="217"/>
      <c r="N19" s="217"/>
      <c r="O19" s="217"/>
      <c r="P19" s="217"/>
      <c r="Q19" s="217">
        <v>39</v>
      </c>
      <c r="R19" s="217">
        <v>14</v>
      </c>
      <c r="S19" s="217">
        <v>39</v>
      </c>
      <c r="T19" s="217">
        <v>16</v>
      </c>
      <c r="U19" s="217"/>
      <c r="V19" s="217"/>
      <c r="W19" s="217"/>
      <c r="X19" s="217"/>
    </row>
    <row r="20" spans="1:24" s="106" customFormat="1" ht="18" customHeight="1">
      <c r="A20" s="125" t="s">
        <v>253</v>
      </c>
      <c r="B20" s="81"/>
      <c r="C20" s="120">
        <v>13</v>
      </c>
      <c r="D20" s="636">
        <v>120</v>
      </c>
      <c r="E20" s="637"/>
      <c r="F20" s="636">
        <v>81</v>
      </c>
      <c r="G20" s="637"/>
      <c r="H20" s="638">
        <f t="shared" si="15"/>
        <v>110</v>
      </c>
      <c r="I20" s="639"/>
      <c r="J20" s="230">
        <f t="shared" si="14"/>
        <v>70</v>
      </c>
      <c r="K20" s="217"/>
      <c r="L20" s="217"/>
      <c r="M20" s="217"/>
      <c r="N20" s="217"/>
      <c r="O20" s="217"/>
      <c r="P20" s="217"/>
      <c r="Q20" s="217">
        <v>60</v>
      </c>
      <c r="R20" s="217">
        <v>45</v>
      </c>
      <c r="S20" s="217">
        <v>45</v>
      </c>
      <c r="T20" s="217">
        <v>23</v>
      </c>
      <c r="U20" s="217">
        <v>5</v>
      </c>
      <c r="V20" s="217">
        <v>2</v>
      </c>
      <c r="W20" s="217"/>
      <c r="X20" s="217"/>
    </row>
    <row r="21" spans="1:24" s="106" customFormat="1" ht="18" customHeight="1">
      <c r="A21" s="317" t="s">
        <v>254</v>
      </c>
      <c r="B21" s="81"/>
      <c r="C21" s="120">
        <v>14</v>
      </c>
      <c r="D21" s="636">
        <v>102</v>
      </c>
      <c r="E21" s="637"/>
      <c r="F21" s="636">
        <v>59</v>
      </c>
      <c r="G21" s="637"/>
      <c r="H21" s="638">
        <f t="shared" si="15"/>
        <v>102</v>
      </c>
      <c r="I21" s="639"/>
      <c r="J21" s="230">
        <f t="shared" si="14"/>
        <v>59</v>
      </c>
      <c r="K21" s="217"/>
      <c r="L21" s="217"/>
      <c r="M21" s="217"/>
      <c r="N21" s="217"/>
      <c r="O21" s="217"/>
      <c r="P21" s="217"/>
      <c r="Q21" s="217">
        <v>47</v>
      </c>
      <c r="R21" s="217">
        <v>22</v>
      </c>
      <c r="S21" s="217">
        <v>38</v>
      </c>
      <c r="T21" s="217">
        <v>29</v>
      </c>
      <c r="U21" s="217">
        <v>17</v>
      </c>
      <c r="V21" s="217">
        <v>8</v>
      </c>
      <c r="W21" s="217"/>
      <c r="X21" s="217"/>
    </row>
    <row r="22" spans="1:24" s="106" customFormat="1" ht="18" customHeight="1">
      <c r="A22" s="280" t="s">
        <v>756</v>
      </c>
      <c r="B22" s="316"/>
      <c r="C22" s="256">
        <v>15</v>
      </c>
      <c r="D22" s="638">
        <f>SUM(D23:E29)</f>
        <v>1990</v>
      </c>
      <c r="E22" s="639"/>
      <c r="F22" s="638">
        <f t="shared" ref="F22" si="16">SUM(F23:G29)</f>
        <v>663</v>
      </c>
      <c r="G22" s="639"/>
      <c r="H22" s="638">
        <f t="shared" ref="H22" si="17">SUM(H23:I29)</f>
        <v>1968</v>
      </c>
      <c r="I22" s="639"/>
      <c r="J22" s="230">
        <f>SUM(J23:J29)</f>
        <v>663</v>
      </c>
      <c r="K22" s="230">
        <f t="shared" ref="K22:X22" si="18">SUM(K23:K29)</f>
        <v>61</v>
      </c>
      <c r="L22" s="230">
        <f t="shared" si="18"/>
        <v>10</v>
      </c>
      <c r="M22" s="230">
        <f t="shared" si="18"/>
        <v>96</v>
      </c>
      <c r="N22" s="230">
        <f t="shared" si="18"/>
        <v>30</v>
      </c>
      <c r="O22" s="230">
        <f t="shared" si="18"/>
        <v>28</v>
      </c>
      <c r="P22" s="230">
        <f t="shared" si="18"/>
        <v>11</v>
      </c>
      <c r="Q22" s="230">
        <f t="shared" si="18"/>
        <v>861</v>
      </c>
      <c r="R22" s="230">
        <f t="shared" si="18"/>
        <v>327</v>
      </c>
      <c r="S22" s="230">
        <f t="shared" si="18"/>
        <v>598</v>
      </c>
      <c r="T22" s="230">
        <f t="shared" si="18"/>
        <v>190</v>
      </c>
      <c r="U22" s="230">
        <f t="shared" si="18"/>
        <v>324</v>
      </c>
      <c r="V22" s="230">
        <f t="shared" si="18"/>
        <v>95</v>
      </c>
      <c r="W22" s="230">
        <f t="shared" si="18"/>
        <v>0</v>
      </c>
      <c r="X22" s="230">
        <f t="shared" si="18"/>
        <v>0</v>
      </c>
    </row>
    <row r="23" spans="1:24" s="106" customFormat="1" ht="18" customHeight="1">
      <c r="A23" s="125" t="s">
        <v>255</v>
      </c>
      <c r="B23" s="81"/>
      <c r="C23" s="120">
        <v>16</v>
      </c>
      <c r="D23" s="636">
        <v>175</v>
      </c>
      <c r="E23" s="637"/>
      <c r="F23" s="636">
        <v>33</v>
      </c>
      <c r="G23" s="637"/>
      <c r="H23" s="638">
        <f>+K23+M23+O23+Q23+S23+U23+W23</f>
        <v>175</v>
      </c>
      <c r="I23" s="639"/>
      <c r="J23" s="230">
        <f>+L23+N23+P23+R23+T23+V23+X23</f>
        <v>33</v>
      </c>
      <c r="K23" s="217">
        <v>13</v>
      </c>
      <c r="L23" s="217">
        <v>2</v>
      </c>
      <c r="M23" s="217">
        <v>6</v>
      </c>
      <c r="N23" s="217">
        <v>2</v>
      </c>
      <c r="O23" s="217">
        <v>8</v>
      </c>
      <c r="P23" s="217">
        <v>2</v>
      </c>
      <c r="Q23" s="217">
        <v>63</v>
      </c>
      <c r="R23" s="217">
        <v>8</v>
      </c>
      <c r="S23" s="217">
        <v>67</v>
      </c>
      <c r="T23" s="217">
        <v>11</v>
      </c>
      <c r="U23" s="217">
        <v>18</v>
      </c>
      <c r="V23" s="217">
        <v>8</v>
      </c>
      <c r="W23" s="217"/>
      <c r="X23" s="217"/>
    </row>
    <row r="24" spans="1:24" s="106" customFormat="1" ht="18" customHeight="1">
      <c r="A24" s="125" t="s">
        <v>751</v>
      </c>
      <c r="B24" s="81"/>
      <c r="C24" s="120">
        <v>17</v>
      </c>
      <c r="D24" s="634">
        <v>528</v>
      </c>
      <c r="E24" s="635"/>
      <c r="F24" s="634">
        <v>159</v>
      </c>
      <c r="G24" s="635"/>
      <c r="H24" s="638">
        <f t="shared" ref="H24:H29" si="19">+K24+M24+O24+Q24+S24+U24+W24</f>
        <v>528</v>
      </c>
      <c r="I24" s="639"/>
      <c r="J24" s="230">
        <f t="shared" ref="J24:J29" si="20">+L24+N24+P24+R24+T24+V24+X24</f>
        <v>159</v>
      </c>
      <c r="K24" s="107">
        <v>45</v>
      </c>
      <c r="L24" s="107">
        <v>8</v>
      </c>
      <c r="M24" s="107">
        <v>81</v>
      </c>
      <c r="N24" s="107">
        <v>22</v>
      </c>
      <c r="O24" s="107">
        <v>20</v>
      </c>
      <c r="P24" s="107">
        <v>9</v>
      </c>
      <c r="Q24" s="107">
        <v>169</v>
      </c>
      <c r="R24" s="107">
        <v>51</v>
      </c>
      <c r="S24" s="107">
        <v>172</v>
      </c>
      <c r="T24" s="107">
        <v>55</v>
      </c>
      <c r="U24" s="107">
        <v>41</v>
      </c>
      <c r="V24" s="107">
        <v>14</v>
      </c>
      <c r="W24" s="107"/>
      <c r="X24" s="107"/>
    </row>
    <row r="25" spans="1:24" s="106" customFormat="1" ht="18" customHeight="1">
      <c r="A25" s="125" t="s">
        <v>752</v>
      </c>
      <c r="B25" s="81"/>
      <c r="C25" s="120">
        <v>18</v>
      </c>
      <c r="D25" s="634">
        <v>181</v>
      </c>
      <c r="E25" s="635"/>
      <c r="F25" s="634">
        <v>77</v>
      </c>
      <c r="G25" s="635"/>
      <c r="H25" s="638">
        <f t="shared" si="19"/>
        <v>170</v>
      </c>
      <c r="I25" s="639"/>
      <c r="J25" s="230">
        <f t="shared" si="20"/>
        <v>77</v>
      </c>
      <c r="K25" s="107"/>
      <c r="L25" s="107"/>
      <c r="M25" s="107"/>
      <c r="N25" s="107"/>
      <c r="O25" s="107"/>
      <c r="P25" s="107"/>
      <c r="Q25" s="107">
        <v>124</v>
      </c>
      <c r="R25" s="107">
        <v>57</v>
      </c>
      <c r="S25" s="107">
        <v>46</v>
      </c>
      <c r="T25" s="107">
        <v>20</v>
      </c>
      <c r="U25" s="107">
        <v>0</v>
      </c>
      <c r="V25" s="107">
        <v>0</v>
      </c>
      <c r="W25" s="107"/>
      <c r="X25" s="107"/>
    </row>
    <row r="26" spans="1:24" s="106" customFormat="1" ht="18" customHeight="1">
      <c r="A26" s="125" t="s">
        <v>258</v>
      </c>
      <c r="B26" s="81"/>
      <c r="C26" s="120">
        <v>19</v>
      </c>
      <c r="D26" s="644">
        <v>95</v>
      </c>
      <c r="E26" s="645"/>
      <c r="F26" s="644">
        <v>40</v>
      </c>
      <c r="G26" s="645"/>
      <c r="H26" s="638">
        <f t="shared" si="19"/>
        <v>95</v>
      </c>
      <c r="I26" s="639"/>
      <c r="J26" s="230">
        <f t="shared" si="20"/>
        <v>40</v>
      </c>
      <c r="K26" s="261"/>
      <c r="L26" s="261"/>
      <c r="M26" s="261"/>
      <c r="N26" s="261"/>
      <c r="O26" s="261"/>
      <c r="P26" s="261"/>
      <c r="Q26" s="262">
        <v>41</v>
      </c>
      <c r="R26" s="229">
        <v>18</v>
      </c>
      <c r="S26" s="229">
        <v>47</v>
      </c>
      <c r="T26" s="229">
        <v>19</v>
      </c>
      <c r="U26" s="229">
        <v>7</v>
      </c>
      <c r="V26" s="229">
        <v>3</v>
      </c>
      <c r="W26" s="261"/>
      <c r="X26" s="261"/>
    </row>
    <row r="27" spans="1:24" s="106" customFormat="1" ht="18" customHeight="1">
      <c r="A27" s="125" t="s">
        <v>259</v>
      </c>
      <c r="B27" s="81"/>
      <c r="C27" s="120">
        <v>20</v>
      </c>
      <c r="D27" s="636">
        <v>108</v>
      </c>
      <c r="E27" s="637"/>
      <c r="F27" s="636">
        <v>28</v>
      </c>
      <c r="G27" s="637"/>
      <c r="H27" s="638">
        <f t="shared" si="19"/>
        <v>99</v>
      </c>
      <c r="I27" s="639"/>
      <c r="J27" s="230">
        <f t="shared" si="20"/>
        <v>28</v>
      </c>
      <c r="K27" s="217">
        <v>3</v>
      </c>
      <c r="L27" s="217">
        <v>0</v>
      </c>
      <c r="M27" s="217"/>
      <c r="N27" s="217"/>
      <c r="O27" s="217"/>
      <c r="P27" s="217"/>
      <c r="Q27" s="217">
        <v>67</v>
      </c>
      <c r="R27" s="217">
        <v>20</v>
      </c>
      <c r="S27" s="217">
        <v>29</v>
      </c>
      <c r="T27" s="217">
        <v>8</v>
      </c>
      <c r="U27" s="217"/>
      <c r="V27" s="217"/>
      <c r="W27" s="217"/>
      <c r="X27" s="217"/>
    </row>
    <row r="28" spans="1:24" s="106" customFormat="1" ht="18" customHeight="1">
      <c r="A28" s="125" t="s">
        <v>260</v>
      </c>
      <c r="B28" s="81"/>
      <c r="C28" s="120">
        <v>21</v>
      </c>
      <c r="D28" s="634">
        <v>207</v>
      </c>
      <c r="E28" s="635"/>
      <c r="F28" s="634">
        <v>81</v>
      </c>
      <c r="G28" s="635"/>
      <c r="H28" s="638">
        <f t="shared" si="19"/>
        <v>207</v>
      </c>
      <c r="I28" s="639"/>
      <c r="J28" s="230">
        <f t="shared" si="20"/>
        <v>81</v>
      </c>
      <c r="K28" s="107"/>
      <c r="L28" s="107"/>
      <c r="M28" s="107">
        <v>9</v>
      </c>
      <c r="N28" s="107">
        <v>6</v>
      </c>
      <c r="O28" s="107"/>
      <c r="P28" s="107"/>
      <c r="Q28" s="107">
        <v>100</v>
      </c>
      <c r="R28" s="107">
        <v>41</v>
      </c>
      <c r="S28" s="107">
        <v>49</v>
      </c>
      <c r="T28" s="107">
        <v>21</v>
      </c>
      <c r="U28" s="107">
        <v>49</v>
      </c>
      <c r="V28" s="107">
        <v>13</v>
      </c>
      <c r="W28" s="107"/>
      <c r="X28" s="107"/>
    </row>
    <row r="29" spans="1:24" s="106" customFormat="1" ht="18" customHeight="1">
      <c r="A29" s="125" t="s">
        <v>261</v>
      </c>
      <c r="B29" s="81"/>
      <c r="C29" s="120">
        <v>22</v>
      </c>
      <c r="D29" s="634">
        <v>696</v>
      </c>
      <c r="E29" s="635"/>
      <c r="F29" s="634">
        <v>245</v>
      </c>
      <c r="G29" s="635"/>
      <c r="H29" s="638">
        <f t="shared" si="19"/>
        <v>694</v>
      </c>
      <c r="I29" s="639"/>
      <c r="J29" s="230">
        <f t="shared" si="20"/>
        <v>245</v>
      </c>
      <c r="K29" s="107"/>
      <c r="L29" s="107"/>
      <c r="M29" s="107"/>
      <c r="N29" s="107"/>
      <c r="O29" s="107"/>
      <c r="P29" s="107"/>
      <c r="Q29" s="107">
        <v>297</v>
      </c>
      <c r="R29" s="107">
        <v>132</v>
      </c>
      <c r="S29" s="107">
        <v>188</v>
      </c>
      <c r="T29" s="107">
        <v>56</v>
      </c>
      <c r="U29" s="107">
        <v>209</v>
      </c>
      <c r="V29" s="107">
        <v>57</v>
      </c>
      <c r="W29" s="107"/>
      <c r="X29" s="107"/>
    </row>
    <row r="30" spans="1:24" s="106" customFormat="1" ht="18" customHeight="1">
      <c r="A30" s="280" t="s">
        <v>757</v>
      </c>
      <c r="B30" s="316"/>
      <c r="C30" s="256">
        <v>23</v>
      </c>
      <c r="D30" s="638">
        <f>SUM(D31:E33)</f>
        <v>414</v>
      </c>
      <c r="E30" s="639"/>
      <c r="F30" s="638">
        <f t="shared" ref="F30" si="21">SUM(F31:G33)</f>
        <v>146</v>
      </c>
      <c r="G30" s="639"/>
      <c r="H30" s="638">
        <f t="shared" ref="H30" si="22">SUM(H31:I33)</f>
        <v>409</v>
      </c>
      <c r="I30" s="639"/>
      <c r="J30" s="230">
        <f>SUM(J31:J33)</f>
        <v>146</v>
      </c>
      <c r="K30" s="230">
        <f t="shared" ref="K30:X30" si="23">SUM(K31:K33)</f>
        <v>45</v>
      </c>
      <c r="L30" s="230">
        <f t="shared" si="23"/>
        <v>17</v>
      </c>
      <c r="M30" s="230">
        <f t="shared" si="23"/>
        <v>35</v>
      </c>
      <c r="N30" s="230">
        <f t="shared" si="23"/>
        <v>11</v>
      </c>
      <c r="O30" s="230">
        <f t="shared" si="23"/>
        <v>26</v>
      </c>
      <c r="P30" s="230">
        <f t="shared" si="23"/>
        <v>11</v>
      </c>
      <c r="Q30" s="230">
        <f t="shared" si="23"/>
        <v>185</v>
      </c>
      <c r="R30" s="230">
        <f t="shared" si="23"/>
        <v>60</v>
      </c>
      <c r="S30" s="230">
        <f t="shared" si="23"/>
        <v>85</v>
      </c>
      <c r="T30" s="230">
        <f t="shared" si="23"/>
        <v>31</v>
      </c>
      <c r="U30" s="230">
        <f t="shared" si="23"/>
        <v>33</v>
      </c>
      <c r="V30" s="230">
        <f t="shared" si="23"/>
        <v>16</v>
      </c>
      <c r="W30" s="230">
        <f t="shared" si="23"/>
        <v>0</v>
      </c>
      <c r="X30" s="230">
        <f t="shared" si="23"/>
        <v>0</v>
      </c>
    </row>
    <row r="31" spans="1:24" s="106" customFormat="1" ht="18" customHeight="1">
      <c r="A31" s="125" t="s">
        <v>262</v>
      </c>
      <c r="B31" s="81"/>
      <c r="C31" s="120">
        <v>24</v>
      </c>
      <c r="D31" s="634">
        <v>180</v>
      </c>
      <c r="E31" s="635"/>
      <c r="F31" s="634">
        <v>70</v>
      </c>
      <c r="G31" s="635"/>
      <c r="H31" s="638">
        <f t="shared" ref="H31" si="24">+K31+M31+O31+Q31+S31+U31+W31</f>
        <v>175</v>
      </c>
      <c r="I31" s="639"/>
      <c r="J31" s="230">
        <f t="shared" ref="J31:J33" si="25">+L31+N31+P31+R31+T31+V31+X31</f>
        <v>70</v>
      </c>
      <c r="K31" s="107">
        <v>45</v>
      </c>
      <c r="L31" s="107">
        <v>17</v>
      </c>
      <c r="M31" s="107">
        <v>35</v>
      </c>
      <c r="N31" s="107">
        <v>11</v>
      </c>
      <c r="O31" s="107">
        <v>26</v>
      </c>
      <c r="P31" s="107">
        <v>11</v>
      </c>
      <c r="Q31" s="107">
        <v>45</v>
      </c>
      <c r="R31" s="107">
        <v>19</v>
      </c>
      <c r="S31" s="107">
        <v>10</v>
      </c>
      <c r="T31" s="107">
        <v>3</v>
      </c>
      <c r="U31" s="107">
        <v>14</v>
      </c>
      <c r="V31" s="107">
        <v>9</v>
      </c>
      <c r="W31" s="107"/>
      <c r="X31" s="107"/>
    </row>
    <row r="32" spans="1:24" s="106" customFormat="1" ht="18" customHeight="1">
      <c r="A32" s="125" t="s">
        <v>263</v>
      </c>
      <c r="B32" s="81"/>
      <c r="C32" s="120">
        <v>25</v>
      </c>
      <c r="D32" s="636">
        <v>75</v>
      </c>
      <c r="E32" s="637"/>
      <c r="F32" s="636">
        <v>25</v>
      </c>
      <c r="G32" s="637"/>
      <c r="H32" s="638">
        <f t="shared" ref="H32" si="26">+K32+M32+O32+Q32+S32+U32+W32</f>
        <v>75</v>
      </c>
      <c r="I32" s="639"/>
      <c r="J32" s="230">
        <f t="shared" si="25"/>
        <v>25</v>
      </c>
      <c r="K32" s="217"/>
      <c r="L32" s="217"/>
      <c r="M32" s="217"/>
      <c r="N32" s="217"/>
      <c r="O32" s="217"/>
      <c r="P32" s="217"/>
      <c r="Q32" s="217">
        <v>39</v>
      </c>
      <c r="R32" s="217">
        <v>13</v>
      </c>
      <c r="S32" s="217">
        <v>28</v>
      </c>
      <c r="T32" s="217">
        <v>9</v>
      </c>
      <c r="U32" s="217">
        <v>8</v>
      </c>
      <c r="V32" s="217">
        <v>3</v>
      </c>
      <c r="W32" s="217"/>
      <c r="X32" s="217"/>
    </row>
    <row r="33" spans="1:24" s="106" customFormat="1" ht="18" customHeight="1">
      <c r="A33" s="125" t="s">
        <v>264</v>
      </c>
      <c r="B33" s="81"/>
      <c r="C33" s="120">
        <v>26</v>
      </c>
      <c r="D33" s="634">
        <v>159</v>
      </c>
      <c r="E33" s="635"/>
      <c r="F33" s="634">
        <v>51</v>
      </c>
      <c r="G33" s="635"/>
      <c r="H33" s="638">
        <f t="shared" ref="H33" si="27">+K33+M33+O33+Q33+S33+U33+W33</f>
        <v>159</v>
      </c>
      <c r="I33" s="639"/>
      <c r="J33" s="230">
        <f t="shared" si="25"/>
        <v>51</v>
      </c>
      <c r="K33" s="107"/>
      <c r="L33" s="107"/>
      <c r="M33" s="107"/>
      <c r="N33" s="107"/>
      <c r="O33" s="107"/>
      <c r="P33" s="107"/>
      <c r="Q33" s="107">
        <v>101</v>
      </c>
      <c r="R33" s="107">
        <v>28</v>
      </c>
      <c r="S33" s="107">
        <v>47</v>
      </c>
      <c r="T33" s="107">
        <v>19</v>
      </c>
      <c r="U33" s="107">
        <v>11</v>
      </c>
      <c r="V33" s="107">
        <v>4</v>
      </c>
      <c r="W33" s="107"/>
      <c r="X33" s="107"/>
    </row>
    <row r="34" spans="1:24" s="106" customFormat="1" ht="18" customHeight="1">
      <c r="A34" s="280" t="s">
        <v>758</v>
      </c>
      <c r="B34" s="316"/>
      <c r="C34" s="256">
        <v>27</v>
      </c>
      <c r="D34" s="638">
        <f>SUM(D35:E43)</f>
        <v>1280</v>
      </c>
      <c r="E34" s="639"/>
      <c r="F34" s="638">
        <f t="shared" ref="F34" si="28">SUM(F35:G43)</f>
        <v>440</v>
      </c>
      <c r="G34" s="639"/>
      <c r="H34" s="638">
        <f t="shared" ref="H34" si="29">SUM(H35:I43)</f>
        <v>1101</v>
      </c>
      <c r="I34" s="639"/>
      <c r="J34" s="230">
        <f>SUM(J35:J43)</f>
        <v>401</v>
      </c>
      <c r="K34" s="230">
        <f t="shared" ref="K34:X34" si="30">SUM(K35:K43)</f>
        <v>103</v>
      </c>
      <c r="L34" s="230">
        <f t="shared" si="30"/>
        <v>44</v>
      </c>
      <c r="M34" s="230">
        <f t="shared" si="30"/>
        <v>74</v>
      </c>
      <c r="N34" s="230">
        <f t="shared" si="30"/>
        <v>30</v>
      </c>
      <c r="O34" s="230">
        <f t="shared" si="30"/>
        <v>40</v>
      </c>
      <c r="P34" s="230">
        <f t="shared" si="30"/>
        <v>23</v>
      </c>
      <c r="Q34" s="230">
        <f t="shared" si="30"/>
        <v>585</v>
      </c>
      <c r="R34" s="230">
        <f t="shared" si="30"/>
        <v>170</v>
      </c>
      <c r="S34" s="230">
        <f t="shared" si="30"/>
        <v>261</v>
      </c>
      <c r="T34" s="230">
        <f t="shared" si="30"/>
        <v>113</v>
      </c>
      <c r="U34" s="230">
        <f t="shared" si="30"/>
        <v>38</v>
      </c>
      <c r="V34" s="230">
        <f t="shared" si="30"/>
        <v>21</v>
      </c>
      <c r="W34" s="230">
        <f t="shared" si="30"/>
        <v>0</v>
      </c>
      <c r="X34" s="230">
        <f t="shared" si="30"/>
        <v>0</v>
      </c>
    </row>
    <row r="35" spans="1:24" s="106" customFormat="1" ht="18" customHeight="1">
      <c r="A35" s="116" t="s">
        <v>97</v>
      </c>
      <c r="B35" s="84"/>
      <c r="C35" s="120">
        <v>28</v>
      </c>
      <c r="D35" s="634"/>
      <c r="E35" s="635"/>
      <c r="F35" s="634"/>
      <c r="G35" s="635"/>
      <c r="H35" s="638">
        <f t="shared" ref="H35:H37" si="31">+K35+M35+O35+Q35+S35+U35+W35</f>
        <v>0</v>
      </c>
      <c r="I35" s="639"/>
      <c r="J35" s="230">
        <f t="shared" ref="J35:J39" si="32">+L35+N35+P35+R35+T35+V35+X35</f>
        <v>0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s="106" customFormat="1" ht="18" customHeight="1">
      <c r="A36" s="116" t="s">
        <v>98</v>
      </c>
      <c r="B36" s="84"/>
      <c r="C36" s="120">
        <v>29</v>
      </c>
      <c r="D36" s="634"/>
      <c r="E36" s="635"/>
      <c r="F36" s="634"/>
      <c r="G36" s="635"/>
      <c r="H36" s="638">
        <f t="shared" si="31"/>
        <v>0</v>
      </c>
      <c r="I36" s="639"/>
      <c r="J36" s="230">
        <f t="shared" si="32"/>
        <v>0</v>
      </c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24" s="106" customFormat="1" ht="18" customHeight="1">
      <c r="A37" s="116" t="s">
        <v>243</v>
      </c>
      <c r="B37" s="84"/>
      <c r="C37" s="120">
        <v>30</v>
      </c>
      <c r="D37" s="634">
        <v>319</v>
      </c>
      <c r="E37" s="635"/>
      <c r="F37" s="634">
        <v>86</v>
      </c>
      <c r="G37" s="635"/>
      <c r="H37" s="638">
        <f t="shared" si="31"/>
        <v>299</v>
      </c>
      <c r="I37" s="639"/>
      <c r="J37" s="230">
        <f t="shared" si="32"/>
        <v>83</v>
      </c>
      <c r="K37" s="107">
        <v>51</v>
      </c>
      <c r="L37" s="107">
        <v>22</v>
      </c>
      <c r="M37" s="107">
        <v>30</v>
      </c>
      <c r="N37" s="107">
        <v>11</v>
      </c>
      <c r="O37" s="107">
        <v>24</v>
      </c>
      <c r="P37" s="107">
        <v>11</v>
      </c>
      <c r="Q37" s="107">
        <v>128</v>
      </c>
      <c r="R37" s="107">
        <v>24</v>
      </c>
      <c r="S37" s="107">
        <v>62</v>
      </c>
      <c r="T37" s="107">
        <v>13</v>
      </c>
      <c r="U37" s="107">
        <v>4</v>
      </c>
      <c r="V37" s="107">
        <v>2</v>
      </c>
      <c r="W37" s="107"/>
      <c r="X37" s="107"/>
    </row>
    <row r="38" spans="1:24" s="106" customFormat="1" ht="18" customHeight="1">
      <c r="A38" s="116" t="s">
        <v>240</v>
      </c>
      <c r="B38" s="84"/>
      <c r="C38" s="120">
        <v>31</v>
      </c>
      <c r="D38" s="636">
        <v>258</v>
      </c>
      <c r="E38" s="637"/>
      <c r="F38" s="636">
        <v>20</v>
      </c>
      <c r="G38" s="637"/>
      <c r="H38" s="638">
        <f t="shared" ref="H38" si="33">+K38+M38+O38+Q38+S38+U38+W38</f>
        <v>151</v>
      </c>
      <c r="I38" s="639"/>
      <c r="J38" s="230">
        <f t="shared" si="32"/>
        <v>0</v>
      </c>
      <c r="K38" s="217"/>
      <c r="L38" s="217"/>
      <c r="M38" s="217"/>
      <c r="N38" s="217"/>
      <c r="O38" s="217"/>
      <c r="P38" s="217"/>
      <c r="Q38" s="217">
        <v>151</v>
      </c>
      <c r="R38" s="217"/>
      <c r="S38" s="217"/>
      <c r="T38" s="217"/>
      <c r="U38" s="217"/>
      <c r="V38" s="217"/>
      <c r="W38" s="217"/>
      <c r="X38" s="217"/>
    </row>
    <row r="39" spans="1:24" s="106" customFormat="1" ht="18" customHeight="1">
      <c r="A39" s="116" t="s">
        <v>241</v>
      </c>
      <c r="B39" s="84"/>
      <c r="C39" s="120">
        <v>32</v>
      </c>
      <c r="D39" s="636">
        <v>82</v>
      </c>
      <c r="E39" s="637"/>
      <c r="F39" s="636">
        <v>22</v>
      </c>
      <c r="G39" s="637"/>
      <c r="H39" s="638">
        <f t="shared" ref="H39:H43" si="34">+K39+M39+O39+Q39+S39+U39+W39</f>
        <v>82</v>
      </c>
      <c r="I39" s="639"/>
      <c r="J39" s="230">
        <f t="shared" si="32"/>
        <v>22</v>
      </c>
      <c r="K39" s="217"/>
      <c r="L39" s="217"/>
      <c r="M39" s="217"/>
      <c r="N39" s="217"/>
      <c r="O39" s="217"/>
      <c r="P39" s="217"/>
      <c r="Q39" s="217">
        <v>33</v>
      </c>
      <c r="R39" s="217">
        <v>6</v>
      </c>
      <c r="S39" s="217">
        <v>42</v>
      </c>
      <c r="T39" s="217">
        <v>12</v>
      </c>
      <c r="U39" s="217">
        <v>7</v>
      </c>
      <c r="V39" s="217">
        <v>4</v>
      </c>
      <c r="W39" s="217"/>
      <c r="X39" s="217"/>
    </row>
    <row r="40" spans="1:24" s="106" customFormat="1" ht="18" customHeight="1">
      <c r="A40" s="116" t="s">
        <v>239</v>
      </c>
      <c r="B40" s="84"/>
      <c r="C40" s="120">
        <v>33</v>
      </c>
      <c r="D40" s="636">
        <v>17</v>
      </c>
      <c r="E40" s="637"/>
      <c r="F40" s="636">
        <v>14</v>
      </c>
      <c r="G40" s="637"/>
      <c r="H40" s="638">
        <f t="shared" si="34"/>
        <v>17</v>
      </c>
      <c r="I40" s="639"/>
      <c r="J40" s="230">
        <f>+L40+N40+P40+R40+T40+V40+X40</f>
        <v>14</v>
      </c>
      <c r="K40" s="217"/>
      <c r="L40" s="217"/>
      <c r="M40" s="217"/>
      <c r="N40" s="217"/>
      <c r="O40" s="217"/>
      <c r="P40" s="217"/>
      <c r="Q40" s="217">
        <v>11</v>
      </c>
      <c r="R40" s="217">
        <v>9</v>
      </c>
      <c r="S40" s="217">
        <v>5</v>
      </c>
      <c r="T40" s="217">
        <v>4</v>
      </c>
      <c r="U40" s="217">
        <v>1</v>
      </c>
      <c r="V40" s="217">
        <v>1</v>
      </c>
      <c r="W40" s="217"/>
      <c r="X40" s="217"/>
    </row>
    <row r="41" spans="1:24" s="106" customFormat="1" ht="18" customHeight="1">
      <c r="A41" s="116" t="s">
        <v>242</v>
      </c>
      <c r="B41" s="84"/>
      <c r="C41" s="120">
        <v>34</v>
      </c>
      <c r="D41" s="634">
        <v>262</v>
      </c>
      <c r="E41" s="635"/>
      <c r="F41" s="634">
        <v>144</v>
      </c>
      <c r="G41" s="635"/>
      <c r="H41" s="638">
        <f t="shared" si="34"/>
        <v>210</v>
      </c>
      <c r="I41" s="639"/>
      <c r="J41" s="230">
        <f t="shared" ref="J41:J43" si="35">+L41+N41+P41+R41+T41+V41+X41</f>
        <v>128</v>
      </c>
      <c r="K41" s="107">
        <v>10</v>
      </c>
      <c r="L41" s="107">
        <v>7</v>
      </c>
      <c r="M41" s="107">
        <v>20</v>
      </c>
      <c r="N41" s="107">
        <v>9</v>
      </c>
      <c r="O41" s="107">
        <v>10</v>
      </c>
      <c r="P41" s="107">
        <v>9</v>
      </c>
      <c r="Q41" s="107">
        <v>104</v>
      </c>
      <c r="R41" s="107">
        <v>64</v>
      </c>
      <c r="S41" s="107">
        <v>56</v>
      </c>
      <c r="T41" s="107">
        <v>34</v>
      </c>
      <c r="U41" s="107">
        <v>10</v>
      </c>
      <c r="V41" s="107">
        <v>5</v>
      </c>
      <c r="W41" s="107"/>
      <c r="X41" s="107"/>
    </row>
    <row r="42" spans="1:24" s="106" customFormat="1" ht="18" customHeight="1">
      <c r="A42" s="116" t="s">
        <v>104</v>
      </c>
      <c r="B42" s="84"/>
      <c r="C42" s="120">
        <v>35</v>
      </c>
      <c r="D42" s="634"/>
      <c r="E42" s="635"/>
      <c r="F42" s="634"/>
      <c r="G42" s="635"/>
      <c r="H42" s="638">
        <f t="shared" si="34"/>
        <v>0</v>
      </c>
      <c r="I42" s="639"/>
      <c r="J42" s="230">
        <f t="shared" si="35"/>
        <v>0</v>
      </c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s="106" customFormat="1" ht="18" customHeight="1">
      <c r="A43" s="116" t="s">
        <v>238</v>
      </c>
      <c r="B43" s="84"/>
      <c r="C43" s="120">
        <v>36</v>
      </c>
      <c r="D43" s="634">
        <v>342</v>
      </c>
      <c r="E43" s="635"/>
      <c r="F43" s="634">
        <v>154</v>
      </c>
      <c r="G43" s="635"/>
      <c r="H43" s="638">
        <f t="shared" si="34"/>
        <v>342</v>
      </c>
      <c r="I43" s="639"/>
      <c r="J43" s="230">
        <f t="shared" si="35"/>
        <v>154</v>
      </c>
      <c r="K43" s="107">
        <v>42</v>
      </c>
      <c r="L43" s="107">
        <v>15</v>
      </c>
      <c r="M43" s="107">
        <v>24</v>
      </c>
      <c r="N43" s="107">
        <v>10</v>
      </c>
      <c r="O43" s="107">
        <v>6</v>
      </c>
      <c r="P43" s="107">
        <v>3</v>
      </c>
      <c r="Q43" s="107">
        <v>158</v>
      </c>
      <c r="R43" s="107">
        <v>67</v>
      </c>
      <c r="S43" s="107">
        <v>96</v>
      </c>
      <c r="T43" s="107">
        <v>50</v>
      </c>
      <c r="U43" s="107">
        <v>16</v>
      </c>
      <c r="V43" s="107">
        <v>9</v>
      </c>
      <c r="W43" s="107"/>
      <c r="X43" s="107"/>
    </row>
    <row r="44" spans="1:24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</sheetData>
  <mergeCells count="137">
    <mergeCell ref="A7:B7"/>
    <mergeCell ref="K5:K6"/>
    <mergeCell ref="J4:J6"/>
    <mergeCell ref="F4:G6"/>
    <mergeCell ref="A2:C2"/>
    <mergeCell ref="S4:T4"/>
    <mergeCell ref="U4:V4"/>
    <mergeCell ref="W3:X4"/>
    <mergeCell ref="A3:B6"/>
    <mergeCell ref="C3:C6"/>
    <mergeCell ref="K3:P3"/>
    <mergeCell ref="Q3:V3"/>
    <mergeCell ref="M5:M6"/>
    <mergeCell ref="O5:O6"/>
    <mergeCell ref="K4:L4"/>
    <mergeCell ref="M4:N4"/>
    <mergeCell ref="O4:P4"/>
    <mergeCell ref="Q4:R4"/>
    <mergeCell ref="W5:W6"/>
    <mergeCell ref="Q5:Q6"/>
    <mergeCell ref="D38:E38"/>
    <mergeCell ref="D39:E39"/>
    <mergeCell ref="D40:E40"/>
    <mergeCell ref="H3:I6"/>
    <mergeCell ref="H31:I31"/>
    <mergeCell ref="H22:I22"/>
    <mergeCell ref="H23:I23"/>
    <mergeCell ref="H24:I24"/>
    <mergeCell ref="H25:I25"/>
    <mergeCell ref="H26:I26"/>
    <mergeCell ref="H19:I19"/>
    <mergeCell ref="H20:I20"/>
    <mergeCell ref="H21:I21"/>
    <mergeCell ref="F37:G37"/>
    <mergeCell ref="F38:G38"/>
    <mergeCell ref="F39:G39"/>
    <mergeCell ref="F40:G40"/>
    <mergeCell ref="H13:I13"/>
    <mergeCell ref="H14:I14"/>
    <mergeCell ref="H15:I15"/>
    <mergeCell ref="H16:I16"/>
    <mergeCell ref="H17:I17"/>
    <mergeCell ref="S5:S6"/>
    <mergeCell ref="U5:U6"/>
    <mergeCell ref="D41:E41"/>
    <mergeCell ref="D3:E6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D32:E32"/>
    <mergeCell ref="D27:E27"/>
    <mergeCell ref="D14:E14"/>
    <mergeCell ref="D15:E15"/>
    <mergeCell ref="H18:I18"/>
    <mergeCell ref="F3:G3"/>
    <mergeCell ref="D7:E7"/>
    <mergeCell ref="F7:G7"/>
    <mergeCell ref="H7:I7"/>
    <mergeCell ref="D8:E8"/>
    <mergeCell ref="D9:E9"/>
    <mergeCell ref="D10:E10"/>
    <mergeCell ref="D42:E42"/>
    <mergeCell ref="F36:G3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42:G42"/>
    <mergeCell ref="H28:I28"/>
    <mergeCell ref="H29:I29"/>
    <mergeCell ref="H30:I30"/>
    <mergeCell ref="D43:E43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D33:E33"/>
    <mergeCell ref="D34:E34"/>
    <mergeCell ref="D35:E35"/>
    <mergeCell ref="D36:E36"/>
    <mergeCell ref="D37:E37"/>
    <mergeCell ref="D11:E11"/>
    <mergeCell ref="D12:E12"/>
    <mergeCell ref="D13:E13"/>
    <mergeCell ref="F35:G35"/>
    <mergeCell ref="F41:G41"/>
    <mergeCell ref="F32:G32"/>
    <mergeCell ref="F33:G33"/>
    <mergeCell ref="F34:G34"/>
    <mergeCell ref="H27:I27"/>
    <mergeCell ref="B1:V1"/>
    <mergeCell ref="H42:I42"/>
    <mergeCell ref="H43:I43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F43:G43"/>
    <mergeCell ref="H8:I8"/>
    <mergeCell ref="H9:I9"/>
    <mergeCell ref="H10:I10"/>
    <mergeCell ref="H11:I11"/>
    <mergeCell ref="H12:I12"/>
  </mergeCells>
  <pageMargins left="0.7" right="0.7" top="0.75" bottom="0.75" header="0.3" footer="0.3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"/>
  <sheetViews>
    <sheetView view="pageBreakPreview" topLeftCell="A25" zoomScaleNormal="80" zoomScaleSheetLayoutView="100" zoomScalePageLayoutView="55" workbookViewId="0">
      <selection activeCell="R59" sqref="R59"/>
    </sheetView>
  </sheetViews>
  <sheetFormatPr defaultColWidth="8.85546875" defaultRowHeight="14.25"/>
  <cols>
    <col min="1" max="1" width="6.5703125" style="14" customWidth="1"/>
    <col min="2" max="2" width="6.5703125" style="23" customWidth="1"/>
    <col min="3" max="3" width="5" style="17" customWidth="1"/>
    <col min="4" max="4" width="3.5703125" style="17" customWidth="1"/>
    <col min="5" max="5" width="3.5703125" style="14" customWidth="1"/>
    <col min="6" max="6" width="3.5703125" style="23" customWidth="1"/>
    <col min="7" max="7" width="3.5703125" style="14" customWidth="1"/>
    <col min="8" max="8" width="3.5703125" style="23" customWidth="1"/>
    <col min="9" max="10" width="6.85546875" style="14" customWidth="1"/>
    <col min="11" max="11" width="7.5703125" style="14" customWidth="1"/>
    <col min="12" max="18" width="6.7109375" style="14" customWidth="1"/>
    <col min="19" max="19" width="7.5703125" style="14" customWidth="1"/>
    <col min="20" max="20" width="6.7109375" style="14" customWidth="1"/>
    <col min="21" max="21" width="7.5703125" style="14" customWidth="1"/>
    <col min="22" max="22" width="6.7109375" style="14" customWidth="1"/>
    <col min="23" max="28" width="3.7109375" style="14" customWidth="1"/>
    <col min="29" max="29" width="8" style="14" customWidth="1"/>
    <col min="30" max="30" width="6.5703125" style="14" customWidth="1"/>
    <col min="31" max="31" width="7.7109375" style="14" customWidth="1"/>
    <col min="32" max="32" width="6.5703125" style="14" customWidth="1"/>
    <col min="33" max="33" width="7.7109375" style="14" customWidth="1"/>
    <col min="34" max="40" width="6.5703125" style="14" customWidth="1"/>
    <col min="41" max="41" width="8" style="14" customWidth="1"/>
    <col min="42" max="44" width="6.5703125" style="14" customWidth="1"/>
    <col min="45" max="209" width="8.85546875" style="14"/>
    <col min="210" max="210" width="4.85546875" style="14" customWidth="1"/>
    <col min="211" max="211" width="8" style="14" customWidth="1"/>
    <col min="212" max="212" width="18" style="14" customWidth="1"/>
    <col min="213" max="214" width="5.28515625" style="14" customWidth="1"/>
    <col min="215" max="219" width="5" style="14" customWidth="1"/>
    <col min="220" max="227" width="7.7109375" style="14" customWidth="1"/>
    <col min="228" max="231" width="8.85546875" style="14" customWidth="1"/>
    <col min="232" max="233" width="0" style="14" hidden="1" customWidth="1"/>
    <col min="234" max="247" width="8.85546875" style="14"/>
    <col min="248" max="251" width="0" style="14" hidden="1" customWidth="1"/>
    <col min="252" max="253" width="8.85546875" style="14"/>
    <col min="254" max="254" width="0" style="14" hidden="1" customWidth="1"/>
    <col min="255" max="255" width="8.85546875" style="14"/>
    <col min="256" max="256" width="0" style="14" hidden="1" customWidth="1"/>
    <col min="257" max="465" width="8.85546875" style="14"/>
    <col min="466" max="466" width="4.85546875" style="14" customWidth="1"/>
    <col min="467" max="467" width="8" style="14" customWidth="1"/>
    <col min="468" max="468" width="18" style="14" customWidth="1"/>
    <col min="469" max="470" width="5.28515625" style="14" customWidth="1"/>
    <col min="471" max="475" width="5" style="14" customWidth="1"/>
    <col min="476" max="483" width="7.7109375" style="14" customWidth="1"/>
    <col min="484" max="487" width="8.85546875" style="14" customWidth="1"/>
    <col min="488" max="489" width="0" style="14" hidden="1" customWidth="1"/>
    <col min="490" max="503" width="8.85546875" style="14"/>
    <col min="504" max="507" width="0" style="14" hidden="1" customWidth="1"/>
    <col min="508" max="509" width="8.85546875" style="14"/>
    <col min="510" max="510" width="0" style="14" hidden="1" customWidth="1"/>
    <col min="511" max="511" width="8.85546875" style="14"/>
    <col min="512" max="512" width="0" style="14" hidden="1" customWidth="1"/>
    <col min="513" max="721" width="8.85546875" style="14"/>
    <col min="722" max="722" width="4.85546875" style="14" customWidth="1"/>
    <col min="723" max="723" width="8" style="14" customWidth="1"/>
    <col min="724" max="724" width="18" style="14" customWidth="1"/>
    <col min="725" max="726" width="5.28515625" style="14" customWidth="1"/>
    <col min="727" max="731" width="5" style="14" customWidth="1"/>
    <col min="732" max="739" width="7.7109375" style="14" customWidth="1"/>
    <col min="740" max="743" width="8.85546875" style="14" customWidth="1"/>
    <col min="744" max="745" width="0" style="14" hidden="1" customWidth="1"/>
    <col min="746" max="759" width="8.85546875" style="14"/>
    <col min="760" max="763" width="0" style="14" hidden="1" customWidth="1"/>
    <col min="764" max="765" width="8.85546875" style="14"/>
    <col min="766" max="766" width="0" style="14" hidden="1" customWidth="1"/>
    <col min="767" max="767" width="8.85546875" style="14"/>
    <col min="768" max="768" width="0" style="14" hidden="1" customWidth="1"/>
    <col min="769" max="977" width="8.85546875" style="14"/>
    <col min="978" max="978" width="4.85546875" style="14" customWidth="1"/>
    <col min="979" max="979" width="8" style="14" customWidth="1"/>
    <col min="980" max="980" width="18" style="14" customWidth="1"/>
    <col min="981" max="982" width="5.28515625" style="14" customWidth="1"/>
    <col min="983" max="987" width="5" style="14" customWidth="1"/>
    <col min="988" max="995" width="7.7109375" style="14" customWidth="1"/>
    <col min="996" max="999" width="8.85546875" style="14" customWidth="1"/>
    <col min="1000" max="1001" width="0" style="14" hidden="1" customWidth="1"/>
    <col min="1002" max="1015" width="8.85546875" style="14"/>
    <col min="1016" max="1019" width="0" style="14" hidden="1" customWidth="1"/>
    <col min="1020" max="1021" width="8.85546875" style="14"/>
    <col min="1022" max="1022" width="0" style="14" hidden="1" customWidth="1"/>
    <col min="1023" max="1023" width="8.85546875" style="14"/>
    <col min="1024" max="1024" width="0" style="14" hidden="1" customWidth="1"/>
    <col min="1025" max="1233" width="8.85546875" style="14"/>
    <col min="1234" max="1234" width="4.85546875" style="14" customWidth="1"/>
    <col min="1235" max="1235" width="8" style="14" customWidth="1"/>
    <col min="1236" max="1236" width="18" style="14" customWidth="1"/>
    <col min="1237" max="1238" width="5.28515625" style="14" customWidth="1"/>
    <col min="1239" max="1243" width="5" style="14" customWidth="1"/>
    <col min="1244" max="1251" width="7.7109375" style="14" customWidth="1"/>
    <col min="1252" max="1255" width="8.85546875" style="14" customWidth="1"/>
    <col min="1256" max="1257" width="0" style="14" hidden="1" customWidth="1"/>
    <col min="1258" max="1271" width="8.85546875" style="14"/>
    <col min="1272" max="1275" width="0" style="14" hidden="1" customWidth="1"/>
    <col min="1276" max="1277" width="8.85546875" style="14"/>
    <col min="1278" max="1278" width="0" style="14" hidden="1" customWidth="1"/>
    <col min="1279" max="1279" width="8.85546875" style="14"/>
    <col min="1280" max="1280" width="0" style="14" hidden="1" customWidth="1"/>
    <col min="1281" max="1489" width="8.85546875" style="14"/>
    <col min="1490" max="1490" width="4.85546875" style="14" customWidth="1"/>
    <col min="1491" max="1491" width="8" style="14" customWidth="1"/>
    <col min="1492" max="1492" width="18" style="14" customWidth="1"/>
    <col min="1493" max="1494" width="5.28515625" style="14" customWidth="1"/>
    <col min="1495" max="1499" width="5" style="14" customWidth="1"/>
    <col min="1500" max="1507" width="7.7109375" style="14" customWidth="1"/>
    <col min="1508" max="1511" width="8.85546875" style="14" customWidth="1"/>
    <col min="1512" max="1513" width="0" style="14" hidden="1" customWidth="1"/>
    <col min="1514" max="1527" width="8.85546875" style="14"/>
    <col min="1528" max="1531" width="0" style="14" hidden="1" customWidth="1"/>
    <col min="1532" max="1533" width="8.85546875" style="14"/>
    <col min="1534" max="1534" width="0" style="14" hidden="1" customWidth="1"/>
    <col min="1535" max="1535" width="8.85546875" style="14"/>
    <col min="1536" max="1536" width="0" style="14" hidden="1" customWidth="1"/>
    <col min="1537" max="1745" width="8.85546875" style="14"/>
    <col min="1746" max="1746" width="4.85546875" style="14" customWidth="1"/>
    <col min="1747" max="1747" width="8" style="14" customWidth="1"/>
    <col min="1748" max="1748" width="18" style="14" customWidth="1"/>
    <col min="1749" max="1750" width="5.28515625" style="14" customWidth="1"/>
    <col min="1751" max="1755" width="5" style="14" customWidth="1"/>
    <col min="1756" max="1763" width="7.7109375" style="14" customWidth="1"/>
    <col min="1764" max="1767" width="8.85546875" style="14" customWidth="1"/>
    <col min="1768" max="1769" width="0" style="14" hidden="1" customWidth="1"/>
    <col min="1770" max="1783" width="8.85546875" style="14"/>
    <col min="1784" max="1787" width="0" style="14" hidden="1" customWidth="1"/>
    <col min="1788" max="1789" width="8.85546875" style="14"/>
    <col min="1790" max="1790" width="0" style="14" hidden="1" customWidth="1"/>
    <col min="1791" max="1791" width="8.85546875" style="14"/>
    <col min="1792" max="1792" width="0" style="14" hidden="1" customWidth="1"/>
    <col min="1793" max="2001" width="8.85546875" style="14"/>
    <col min="2002" max="2002" width="4.85546875" style="14" customWidth="1"/>
    <col min="2003" max="2003" width="8" style="14" customWidth="1"/>
    <col min="2004" max="2004" width="18" style="14" customWidth="1"/>
    <col min="2005" max="2006" width="5.28515625" style="14" customWidth="1"/>
    <col min="2007" max="2011" width="5" style="14" customWidth="1"/>
    <col min="2012" max="2019" width="7.7109375" style="14" customWidth="1"/>
    <col min="2020" max="2023" width="8.85546875" style="14" customWidth="1"/>
    <col min="2024" max="2025" width="0" style="14" hidden="1" customWidth="1"/>
    <col min="2026" max="2039" width="8.85546875" style="14"/>
    <col min="2040" max="2043" width="0" style="14" hidden="1" customWidth="1"/>
    <col min="2044" max="2045" width="8.85546875" style="14"/>
    <col min="2046" max="2046" width="0" style="14" hidden="1" customWidth="1"/>
    <col min="2047" max="2047" width="8.85546875" style="14"/>
    <col min="2048" max="2048" width="0" style="14" hidden="1" customWidth="1"/>
    <col min="2049" max="2257" width="8.85546875" style="14"/>
    <col min="2258" max="2258" width="4.85546875" style="14" customWidth="1"/>
    <col min="2259" max="2259" width="8" style="14" customWidth="1"/>
    <col min="2260" max="2260" width="18" style="14" customWidth="1"/>
    <col min="2261" max="2262" width="5.28515625" style="14" customWidth="1"/>
    <col min="2263" max="2267" width="5" style="14" customWidth="1"/>
    <col min="2268" max="2275" width="7.7109375" style="14" customWidth="1"/>
    <col min="2276" max="2279" width="8.85546875" style="14" customWidth="1"/>
    <col min="2280" max="2281" width="0" style="14" hidden="1" customWidth="1"/>
    <col min="2282" max="2295" width="8.85546875" style="14"/>
    <col min="2296" max="2299" width="0" style="14" hidden="1" customWidth="1"/>
    <col min="2300" max="2301" width="8.85546875" style="14"/>
    <col min="2302" max="2302" width="0" style="14" hidden="1" customWidth="1"/>
    <col min="2303" max="2303" width="8.85546875" style="14"/>
    <col min="2304" max="2304" width="0" style="14" hidden="1" customWidth="1"/>
    <col min="2305" max="2513" width="8.85546875" style="14"/>
    <col min="2514" max="2514" width="4.85546875" style="14" customWidth="1"/>
    <col min="2515" max="2515" width="8" style="14" customWidth="1"/>
    <col min="2516" max="2516" width="18" style="14" customWidth="1"/>
    <col min="2517" max="2518" width="5.28515625" style="14" customWidth="1"/>
    <col min="2519" max="2523" width="5" style="14" customWidth="1"/>
    <col min="2524" max="2531" width="7.7109375" style="14" customWidth="1"/>
    <col min="2532" max="2535" width="8.85546875" style="14" customWidth="1"/>
    <col min="2536" max="2537" width="0" style="14" hidden="1" customWidth="1"/>
    <col min="2538" max="2551" width="8.85546875" style="14"/>
    <col min="2552" max="2555" width="0" style="14" hidden="1" customWidth="1"/>
    <col min="2556" max="2557" width="8.85546875" style="14"/>
    <col min="2558" max="2558" width="0" style="14" hidden="1" customWidth="1"/>
    <col min="2559" max="2559" width="8.85546875" style="14"/>
    <col min="2560" max="2560" width="0" style="14" hidden="1" customWidth="1"/>
    <col min="2561" max="2769" width="8.85546875" style="14"/>
    <col min="2770" max="2770" width="4.85546875" style="14" customWidth="1"/>
    <col min="2771" max="2771" width="8" style="14" customWidth="1"/>
    <col min="2772" max="2772" width="18" style="14" customWidth="1"/>
    <col min="2773" max="2774" width="5.28515625" style="14" customWidth="1"/>
    <col min="2775" max="2779" width="5" style="14" customWidth="1"/>
    <col min="2780" max="2787" width="7.7109375" style="14" customWidth="1"/>
    <col min="2788" max="2791" width="8.85546875" style="14" customWidth="1"/>
    <col min="2792" max="2793" width="0" style="14" hidden="1" customWidth="1"/>
    <col min="2794" max="2807" width="8.85546875" style="14"/>
    <col min="2808" max="2811" width="0" style="14" hidden="1" customWidth="1"/>
    <col min="2812" max="2813" width="8.85546875" style="14"/>
    <col min="2814" max="2814" width="0" style="14" hidden="1" customWidth="1"/>
    <col min="2815" max="2815" width="8.85546875" style="14"/>
    <col min="2816" max="2816" width="0" style="14" hidden="1" customWidth="1"/>
    <col min="2817" max="3025" width="8.85546875" style="14"/>
    <col min="3026" max="3026" width="4.85546875" style="14" customWidth="1"/>
    <col min="3027" max="3027" width="8" style="14" customWidth="1"/>
    <col min="3028" max="3028" width="18" style="14" customWidth="1"/>
    <col min="3029" max="3030" width="5.28515625" style="14" customWidth="1"/>
    <col min="3031" max="3035" width="5" style="14" customWidth="1"/>
    <col min="3036" max="3043" width="7.7109375" style="14" customWidth="1"/>
    <col min="3044" max="3047" width="8.85546875" style="14" customWidth="1"/>
    <col min="3048" max="3049" width="0" style="14" hidden="1" customWidth="1"/>
    <col min="3050" max="3063" width="8.85546875" style="14"/>
    <col min="3064" max="3067" width="0" style="14" hidden="1" customWidth="1"/>
    <col min="3068" max="3069" width="8.85546875" style="14"/>
    <col min="3070" max="3070" width="0" style="14" hidden="1" customWidth="1"/>
    <col min="3071" max="3071" width="8.85546875" style="14"/>
    <col min="3072" max="3072" width="0" style="14" hidden="1" customWidth="1"/>
    <col min="3073" max="3281" width="8.85546875" style="14"/>
    <col min="3282" max="3282" width="4.85546875" style="14" customWidth="1"/>
    <col min="3283" max="3283" width="8" style="14" customWidth="1"/>
    <col min="3284" max="3284" width="18" style="14" customWidth="1"/>
    <col min="3285" max="3286" width="5.28515625" style="14" customWidth="1"/>
    <col min="3287" max="3291" width="5" style="14" customWidth="1"/>
    <col min="3292" max="3299" width="7.7109375" style="14" customWidth="1"/>
    <col min="3300" max="3303" width="8.85546875" style="14" customWidth="1"/>
    <col min="3304" max="3305" width="0" style="14" hidden="1" customWidth="1"/>
    <col min="3306" max="3319" width="8.85546875" style="14"/>
    <col min="3320" max="3323" width="0" style="14" hidden="1" customWidth="1"/>
    <col min="3324" max="3325" width="8.85546875" style="14"/>
    <col min="3326" max="3326" width="0" style="14" hidden="1" customWidth="1"/>
    <col min="3327" max="3327" width="8.85546875" style="14"/>
    <col min="3328" max="3328" width="0" style="14" hidden="1" customWidth="1"/>
    <col min="3329" max="3537" width="8.85546875" style="14"/>
    <col min="3538" max="3538" width="4.85546875" style="14" customWidth="1"/>
    <col min="3539" max="3539" width="8" style="14" customWidth="1"/>
    <col min="3540" max="3540" width="18" style="14" customWidth="1"/>
    <col min="3541" max="3542" width="5.28515625" style="14" customWidth="1"/>
    <col min="3543" max="3547" width="5" style="14" customWidth="1"/>
    <col min="3548" max="3555" width="7.7109375" style="14" customWidth="1"/>
    <col min="3556" max="3559" width="8.85546875" style="14" customWidth="1"/>
    <col min="3560" max="3561" width="0" style="14" hidden="1" customWidth="1"/>
    <col min="3562" max="3575" width="8.85546875" style="14"/>
    <col min="3576" max="3579" width="0" style="14" hidden="1" customWidth="1"/>
    <col min="3580" max="3581" width="8.85546875" style="14"/>
    <col min="3582" max="3582" width="0" style="14" hidden="1" customWidth="1"/>
    <col min="3583" max="3583" width="8.85546875" style="14"/>
    <col min="3584" max="3584" width="0" style="14" hidden="1" customWidth="1"/>
    <col min="3585" max="3793" width="8.85546875" style="14"/>
    <col min="3794" max="3794" width="4.85546875" style="14" customWidth="1"/>
    <col min="3795" max="3795" width="8" style="14" customWidth="1"/>
    <col min="3796" max="3796" width="18" style="14" customWidth="1"/>
    <col min="3797" max="3798" width="5.28515625" style="14" customWidth="1"/>
    <col min="3799" max="3803" width="5" style="14" customWidth="1"/>
    <col min="3804" max="3811" width="7.7109375" style="14" customWidth="1"/>
    <col min="3812" max="3815" width="8.85546875" style="14" customWidth="1"/>
    <col min="3816" max="3817" width="0" style="14" hidden="1" customWidth="1"/>
    <col min="3818" max="3831" width="8.85546875" style="14"/>
    <col min="3832" max="3835" width="0" style="14" hidden="1" customWidth="1"/>
    <col min="3836" max="3837" width="8.85546875" style="14"/>
    <col min="3838" max="3838" width="0" style="14" hidden="1" customWidth="1"/>
    <col min="3839" max="3839" width="8.85546875" style="14"/>
    <col min="3840" max="3840" width="0" style="14" hidden="1" customWidth="1"/>
    <col min="3841" max="4049" width="8.85546875" style="14"/>
    <col min="4050" max="4050" width="4.85546875" style="14" customWidth="1"/>
    <col min="4051" max="4051" width="8" style="14" customWidth="1"/>
    <col min="4052" max="4052" width="18" style="14" customWidth="1"/>
    <col min="4053" max="4054" width="5.28515625" style="14" customWidth="1"/>
    <col min="4055" max="4059" width="5" style="14" customWidth="1"/>
    <col min="4060" max="4067" width="7.7109375" style="14" customWidth="1"/>
    <col min="4068" max="4071" width="8.85546875" style="14" customWidth="1"/>
    <col min="4072" max="4073" width="0" style="14" hidden="1" customWidth="1"/>
    <col min="4074" max="4087" width="8.85546875" style="14"/>
    <col min="4088" max="4091" width="0" style="14" hidden="1" customWidth="1"/>
    <col min="4092" max="4093" width="8.85546875" style="14"/>
    <col min="4094" max="4094" width="0" style="14" hidden="1" customWidth="1"/>
    <col min="4095" max="4095" width="8.85546875" style="14"/>
    <col min="4096" max="4096" width="0" style="14" hidden="1" customWidth="1"/>
    <col min="4097" max="4305" width="8.85546875" style="14"/>
    <col min="4306" max="4306" width="4.85546875" style="14" customWidth="1"/>
    <col min="4307" max="4307" width="8" style="14" customWidth="1"/>
    <col min="4308" max="4308" width="18" style="14" customWidth="1"/>
    <col min="4309" max="4310" width="5.28515625" style="14" customWidth="1"/>
    <col min="4311" max="4315" width="5" style="14" customWidth="1"/>
    <col min="4316" max="4323" width="7.7109375" style="14" customWidth="1"/>
    <col min="4324" max="4327" width="8.85546875" style="14" customWidth="1"/>
    <col min="4328" max="4329" width="0" style="14" hidden="1" customWidth="1"/>
    <col min="4330" max="4343" width="8.85546875" style="14"/>
    <col min="4344" max="4347" width="0" style="14" hidden="1" customWidth="1"/>
    <col min="4348" max="4349" width="8.85546875" style="14"/>
    <col min="4350" max="4350" width="0" style="14" hidden="1" customWidth="1"/>
    <col min="4351" max="4351" width="8.85546875" style="14"/>
    <col min="4352" max="4352" width="0" style="14" hidden="1" customWidth="1"/>
    <col min="4353" max="4561" width="8.85546875" style="14"/>
    <col min="4562" max="4562" width="4.85546875" style="14" customWidth="1"/>
    <col min="4563" max="4563" width="8" style="14" customWidth="1"/>
    <col min="4564" max="4564" width="18" style="14" customWidth="1"/>
    <col min="4565" max="4566" width="5.28515625" style="14" customWidth="1"/>
    <col min="4567" max="4571" width="5" style="14" customWidth="1"/>
    <col min="4572" max="4579" width="7.7109375" style="14" customWidth="1"/>
    <col min="4580" max="4583" width="8.85546875" style="14" customWidth="1"/>
    <col min="4584" max="4585" width="0" style="14" hidden="1" customWidth="1"/>
    <col min="4586" max="4599" width="8.85546875" style="14"/>
    <col min="4600" max="4603" width="0" style="14" hidden="1" customWidth="1"/>
    <col min="4604" max="4605" width="8.85546875" style="14"/>
    <col min="4606" max="4606" width="0" style="14" hidden="1" customWidth="1"/>
    <col min="4607" max="4607" width="8.85546875" style="14"/>
    <col min="4608" max="4608" width="0" style="14" hidden="1" customWidth="1"/>
    <col min="4609" max="4817" width="8.85546875" style="14"/>
    <col min="4818" max="4818" width="4.85546875" style="14" customWidth="1"/>
    <col min="4819" max="4819" width="8" style="14" customWidth="1"/>
    <col min="4820" max="4820" width="18" style="14" customWidth="1"/>
    <col min="4821" max="4822" width="5.28515625" style="14" customWidth="1"/>
    <col min="4823" max="4827" width="5" style="14" customWidth="1"/>
    <col min="4828" max="4835" width="7.7109375" style="14" customWidth="1"/>
    <col min="4836" max="4839" width="8.85546875" style="14" customWidth="1"/>
    <col min="4840" max="4841" width="0" style="14" hidden="1" customWidth="1"/>
    <col min="4842" max="4855" width="8.85546875" style="14"/>
    <col min="4856" max="4859" width="0" style="14" hidden="1" customWidth="1"/>
    <col min="4860" max="4861" width="8.85546875" style="14"/>
    <col min="4862" max="4862" width="0" style="14" hidden="1" customWidth="1"/>
    <col min="4863" max="4863" width="8.85546875" style="14"/>
    <col min="4864" max="4864" width="0" style="14" hidden="1" customWidth="1"/>
    <col min="4865" max="5073" width="8.85546875" style="14"/>
    <col min="5074" max="5074" width="4.85546875" style="14" customWidth="1"/>
    <col min="5075" max="5075" width="8" style="14" customWidth="1"/>
    <col min="5076" max="5076" width="18" style="14" customWidth="1"/>
    <col min="5077" max="5078" width="5.28515625" style="14" customWidth="1"/>
    <col min="5079" max="5083" width="5" style="14" customWidth="1"/>
    <col min="5084" max="5091" width="7.7109375" style="14" customWidth="1"/>
    <col min="5092" max="5095" width="8.85546875" style="14" customWidth="1"/>
    <col min="5096" max="5097" width="0" style="14" hidden="1" customWidth="1"/>
    <col min="5098" max="5111" width="8.85546875" style="14"/>
    <col min="5112" max="5115" width="0" style="14" hidden="1" customWidth="1"/>
    <col min="5116" max="5117" width="8.85546875" style="14"/>
    <col min="5118" max="5118" width="0" style="14" hidden="1" customWidth="1"/>
    <col min="5119" max="5119" width="8.85546875" style="14"/>
    <col min="5120" max="5120" width="0" style="14" hidden="1" customWidth="1"/>
    <col min="5121" max="5329" width="8.85546875" style="14"/>
    <col min="5330" max="5330" width="4.85546875" style="14" customWidth="1"/>
    <col min="5331" max="5331" width="8" style="14" customWidth="1"/>
    <col min="5332" max="5332" width="18" style="14" customWidth="1"/>
    <col min="5333" max="5334" width="5.28515625" style="14" customWidth="1"/>
    <col min="5335" max="5339" width="5" style="14" customWidth="1"/>
    <col min="5340" max="5347" width="7.7109375" style="14" customWidth="1"/>
    <col min="5348" max="5351" width="8.85546875" style="14" customWidth="1"/>
    <col min="5352" max="5353" width="0" style="14" hidden="1" customWidth="1"/>
    <col min="5354" max="5367" width="8.85546875" style="14"/>
    <col min="5368" max="5371" width="0" style="14" hidden="1" customWidth="1"/>
    <col min="5372" max="5373" width="8.85546875" style="14"/>
    <col min="5374" max="5374" width="0" style="14" hidden="1" customWidth="1"/>
    <col min="5375" max="5375" width="8.85546875" style="14"/>
    <col min="5376" max="5376" width="0" style="14" hidden="1" customWidth="1"/>
    <col min="5377" max="5585" width="8.85546875" style="14"/>
    <col min="5586" max="5586" width="4.85546875" style="14" customWidth="1"/>
    <col min="5587" max="5587" width="8" style="14" customWidth="1"/>
    <col min="5588" max="5588" width="18" style="14" customWidth="1"/>
    <col min="5589" max="5590" width="5.28515625" style="14" customWidth="1"/>
    <col min="5591" max="5595" width="5" style="14" customWidth="1"/>
    <col min="5596" max="5603" width="7.7109375" style="14" customWidth="1"/>
    <col min="5604" max="5607" width="8.85546875" style="14" customWidth="1"/>
    <col min="5608" max="5609" width="0" style="14" hidden="1" customWidth="1"/>
    <col min="5610" max="5623" width="8.85546875" style="14"/>
    <col min="5624" max="5627" width="0" style="14" hidden="1" customWidth="1"/>
    <col min="5628" max="5629" width="8.85546875" style="14"/>
    <col min="5630" max="5630" width="0" style="14" hidden="1" customWidth="1"/>
    <col min="5631" max="5631" width="8.85546875" style="14"/>
    <col min="5632" max="5632" width="0" style="14" hidden="1" customWidth="1"/>
    <col min="5633" max="5841" width="8.85546875" style="14"/>
    <col min="5842" max="5842" width="4.85546875" style="14" customWidth="1"/>
    <col min="5843" max="5843" width="8" style="14" customWidth="1"/>
    <col min="5844" max="5844" width="18" style="14" customWidth="1"/>
    <col min="5845" max="5846" width="5.28515625" style="14" customWidth="1"/>
    <col min="5847" max="5851" width="5" style="14" customWidth="1"/>
    <col min="5852" max="5859" width="7.7109375" style="14" customWidth="1"/>
    <col min="5860" max="5863" width="8.85546875" style="14" customWidth="1"/>
    <col min="5864" max="5865" width="0" style="14" hidden="1" customWidth="1"/>
    <col min="5866" max="5879" width="8.85546875" style="14"/>
    <col min="5880" max="5883" width="0" style="14" hidden="1" customWidth="1"/>
    <col min="5884" max="5885" width="8.85546875" style="14"/>
    <col min="5886" max="5886" width="0" style="14" hidden="1" customWidth="1"/>
    <col min="5887" max="5887" width="8.85546875" style="14"/>
    <col min="5888" max="5888" width="0" style="14" hidden="1" customWidth="1"/>
    <col min="5889" max="6097" width="8.85546875" style="14"/>
    <col min="6098" max="6098" width="4.85546875" style="14" customWidth="1"/>
    <col min="6099" max="6099" width="8" style="14" customWidth="1"/>
    <col min="6100" max="6100" width="18" style="14" customWidth="1"/>
    <col min="6101" max="6102" width="5.28515625" style="14" customWidth="1"/>
    <col min="6103" max="6107" width="5" style="14" customWidth="1"/>
    <col min="6108" max="6115" width="7.7109375" style="14" customWidth="1"/>
    <col min="6116" max="6119" width="8.85546875" style="14" customWidth="1"/>
    <col min="6120" max="6121" width="0" style="14" hidden="1" customWidth="1"/>
    <col min="6122" max="6135" width="8.85546875" style="14"/>
    <col min="6136" max="6139" width="0" style="14" hidden="1" customWidth="1"/>
    <col min="6140" max="6141" width="8.85546875" style="14"/>
    <col min="6142" max="6142" width="0" style="14" hidden="1" customWidth="1"/>
    <col min="6143" max="6143" width="8.85546875" style="14"/>
    <col min="6144" max="6144" width="0" style="14" hidden="1" customWidth="1"/>
    <col min="6145" max="6353" width="8.85546875" style="14"/>
    <col min="6354" max="6354" width="4.85546875" style="14" customWidth="1"/>
    <col min="6355" max="6355" width="8" style="14" customWidth="1"/>
    <col min="6356" max="6356" width="18" style="14" customWidth="1"/>
    <col min="6357" max="6358" width="5.28515625" style="14" customWidth="1"/>
    <col min="6359" max="6363" width="5" style="14" customWidth="1"/>
    <col min="6364" max="6371" width="7.7109375" style="14" customWidth="1"/>
    <col min="6372" max="6375" width="8.85546875" style="14" customWidth="1"/>
    <col min="6376" max="6377" width="0" style="14" hidden="1" customWidth="1"/>
    <col min="6378" max="6391" width="8.85546875" style="14"/>
    <col min="6392" max="6395" width="0" style="14" hidden="1" customWidth="1"/>
    <col min="6396" max="6397" width="8.85546875" style="14"/>
    <col min="6398" max="6398" width="0" style="14" hidden="1" customWidth="1"/>
    <col min="6399" max="6399" width="8.85546875" style="14"/>
    <col min="6400" max="6400" width="0" style="14" hidden="1" customWidth="1"/>
    <col min="6401" max="6609" width="8.85546875" style="14"/>
    <col min="6610" max="6610" width="4.85546875" style="14" customWidth="1"/>
    <col min="6611" max="6611" width="8" style="14" customWidth="1"/>
    <col min="6612" max="6612" width="18" style="14" customWidth="1"/>
    <col min="6613" max="6614" width="5.28515625" style="14" customWidth="1"/>
    <col min="6615" max="6619" width="5" style="14" customWidth="1"/>
    <col min="6620" max="6627" width="7.7109375" style="14" customWidth="1"/>
    <col min="6628" max="6631" width="8.85546875" style="14" customWidth="1"/>
    <col min="6632" max="6633" width="0" style="14" hidden="1" customWidth="1"/>
    <col min="6634" max="6647" width="8.85546875" style="14"/>
    <col min="6648" max="6651" width="0" style="14" hidden="1" customWidth="1"/>
    <col min="6652" max="6653" width="8.85546875" style="14"/>
    <col min="6654" max="6654" width="0" style="14" hidden="1" customWidth="1"/>
    <col min="6655" max="6655" width="8.85546875" style="14"/>
    <col min="6656" max="6656" width="0" style="14" hidden="1" customWidth="1"/>
    <col min="6657" max="6865" width="8.85546875" style="14"/>
    <col min="6866" max="6866" width="4.85546875" style="14" customWidth="1"/>
    <col min="6867" max="6867" width="8" style="14" customWidth="1"/>
    <col min="6868" max="6868" width="18" style="14" customWidth="1"/>
    <col min="6869" max="6870" width="5.28515625" style="14" customWidth="1"/>
    <col min="6871" max="6875" width="5" style="14" customWidth="1"/>
    <col min="6876" max="6883" width="7.7109375" style="14" customWidth="1"/>
    <col min="6884" max="6887" width="8.85546875" style="14" customWidth="1"/>
    <col min="6888" max="6889" width="0" style="14" hidden="1" customWidth="1"/>
    <col min="6890" max="6903" width="8.85546875" style="14"/>
    <col min="6904" max="6907" width="0" style="14" hidden="1" customWidth="1"/>
    <col min="6908" max="6909" width="8.85546875" style="14"/>
    <col min="6910" max="6910" width="0" style="14" hidden="1" customWidth="1"/>
    <col min="6911" max="6911" width="8.85546875" style="14"/>
    <col min="6912" max="6912" width="0" style="14" hidden="1" customWidth="1"/>
    <col min="6913" max="7121" width="8.85546875" style="14"/>
    <col min="7122" max="7122" width="4.85546875" style="14" customWidth="1"/>
    <col min="7123" max="7123" width="8" style="14" customWidth="1"/>
    <col min="7124" max="7124" width="18" style="14" customWidth="1"/>
    <col min="7125" max="7126" width="5.28515625" style="14" customWidth="1"/>
    <col min="7127" max="7131" width="5" style="14" customWidth="1"/>
    <col min="7132" max="7139" width="7.7109375" style="14" customWidth="1"/>
    <col min="7140" max="7143" width="8.85546875" style="14" customWidth="1"/>
    <col min="7144" max="7145" width="0" style="14" hidden="1" customWidth="1"/>
    <col min="7146" max="7159" width="8.85546875" style="14"/>
    <col min="7160" max="7163" width="0" style="14" hidden="1" customWidth="1"/>
    <col min="7164" max="7165" width="8.85546875" style="14"/>
    <col min="7166" max="7166" width="0" style="14" hidden="1" customWidth="1"/>
    <col min="7167" max="7167" width="8.85546875" style="14"/>
    <col min="7168" max="7168" width="0" style="14" hidden="1" customWidth="1"/>
    <col min="7169" max="7377" width="8.85546875" style="14"/>
    <col min="7378" max="7378" width="4.85546875" style="14" customWidth="1"/>
    <col min="7379" max="7379" width="8" style="14" customWidth="1"/>
    <col min="7380" max="7380" width="18" style="14" customWidth="1"/>
    <col min="7381" max="7382" width="5.28515625" style="14" customWidth="1"/>
    <col min="7383" max="7387" width="5" style="14" customWidth="1"/>
    <col min="7388" max="7395" width="7.7109375" style="14" customWidth="1"/>
    <col min="7396" max="7399" width="8.85546875" style="14" customWidth="1"/>
    <col min="7400" max="7401" width="0" style="14" hidden="1" customWidth="1"/>
    <col min="7402" max="7415" width="8.85546875" style="14"/>
    <col min="7416" max="7419" width="0" style="14" hidden="1" customWidth="1"/>
    <col min="7420" max="7421" width="8.85546875" style="14"/>
    <col min="7422" max="7422" width="0" style="14" hidden="1" customWidth="1"/>
    <col min="7423" max="7423" width="8.85546875" style="14"/>
    <col min="7424" max="7424" width="0" style="14" hidden="1" customWidth="1"/>
    <col min="7425" max="7633" width="8.85546875" style="14"/>
    <col min="7634" max="7634" width="4.85546875" style="14" customWidth="1"/>
    <col min="7635" max="7635" width="8" style="14" customWidth="1"/>
    <col min="7636" max="7636" width="18" style="14" customWidth="1"/>
    <col min="7637" max="7638" width="5.28515625" style="14" customWidth="1"/>
    <col min="7639" max="7643" width="5" style="14" customWidth="1"/>
    <col min="7644" max="7651" width="7.7109375" style="14" customWidth="1"/>
    <col min="7652" max="7655" width="8.85546875" style="14" customWidth="1"/>
    <col min="7656" max="7657" width="0" style="14" hidden="1" customWidth="1"/>
    <col min="7658" max="7671" width="8.85546875" style="14"/>
    <col min="7672" max="7675" width="0" style="14" hidden="1" customWidth="1"/>
    <col min="7676" max="7677" width="8.85546875" style="14"/>
    <col min="7678" max="7678" width="0" style="14" hidden="1" customWidth="1"/>
    <col min="7679" max="7679" width="8.85546875" style="14"/>
    <col min="7680" max="7680" width="0" style="14" hidden="1" customWidth="1"/>
    <col min="7681" max="7889" width="8.85546875" style="14"/>
    <col min="7890" max="7890" width="4.85546875" style="14" customWidth="1"/>
    <col min="7891" max="7891" width="8" style="14" customWidth="1"/>
    <col min="7892" max="7892" width="18" style="14" customWidth="1"/>
    <col min="7893" max="7894" width="5.28515625" style="14" customWidth="1"/>
    <col min="7895" max="7899" width="5" style="14" customWidth="1"/>
    <col min="7900" max="7907" width="7.7109375" style="14" customWidth="1"/>
    <col min="7908" max="7911" width="8.85546875" style="14" customWidth="1"/>
    <col min="7912" max="7913" width="0" style="14" hidden="1" customWidth="1"/>
    <col min="7914" max="7927" width="8.85546875" style="14"/>
    <col min="7928" max="7931" width="0" style="14" hidden="1" customWidth="1"/>
    <col min="7932" max="7933" width="8.85546875" style="14"/>
    <col min="7934" max="7934" width="0" style="14" hidden="1" customWidth="1"/>
    <col min="7935" max="7935" width="8.85546875" style="14"/>
    <col min="7936" max="7936" width="0" style="14" hidden="1" customWidth="1"/>
    <col min="7937" max="8145" width="8.85546875" style="14"/>
    <col min="8146" max="8146" width="4.85546875" style="14" customWidth="1"/>
    <col min="8147" max="8147" width="8" style="14" customWidth="1"/>
    <col min="8148" max="8148" width="18" style="14" customWidth="1"/>
    <col min="8149" max="8150" width="5.28515625" style="14" customWidth="1"/>
    <col min="8151" max="8155" width="5" style="14" customWidth="1"/>
    <col min="8156" max="8163" width="7.7109375" style="14" customWidth="1"/>
    <col min="8164" max="8167" width="8.85546875" style="14" customWidth="1"/>
    <col min="8168" max="8169" width="0" style="14" hidden="1" customWidth="1"/>
    <col min="8170" max="8183" width="8.85546875" style="14"/>
    <col min="8184" max="8187" width="0" style="14" hidden="1" customWidth="1"/>
    <col min="8188" max="8189" width="8.85546875" style="14"/>
    <col min="8190" max="8190" width="0" style="14" hidden="1" customWidth="1"/>
    <col min="8191" max="8191" width="8.85546875" style="14"/>
    <col min="8192" max="8192" width="0" style="14" hidden="1" customWidth="1"/>
    <col min="8193" max="8401" width="8.85546875" style="14"/>
    <col min="8402" max="8402" width="4.85546875" style="14" customWidth="1"/>
    <col min="8403" max="8403" width="8" style="14" customWidth="1"/>
    <col min="8404" max="8404" width="18" style="14" customWidth="1"/>
    <col min="8405" max="8406" width="5.28515625" style="14" customWidth="1"/>
    <col min="8407" max="8411" width="5" style="14" customWidth="1"/>
    <col min="8412" max="8419" width="7.7109375" style="14" customWidth="1"/>
    <col min="8420" max="8423" width="8.85546875" style="14" customWidth="1"/>
    <col min="8424" max="8425" width="0" style="14" hidden="1" customWidth="1"/>
    <col min="8426" max="8439" width="8.85546875" style="14"/>
    <col min="8440" max="8443" width="0" style="14" hidden="1" customWidth="1"/>
    <col min="8444" max="8445" width="8.85546875" style="14"/>
    <col min="8446" max="8446" width="0" style="14" hidden="1" customWidth="1"/>
    <col min="8447" max="8447" width="8.85546875" style="14"/>
    <col min="8448" max="8448" width="0" style="14" hidden="1" customWidth="1"/>
    <col min="8449" max="8657" width="8.85546875" style="14"/>
    <col min="8658" max="8658" width="4.85546875" style="14" customWidth="1"/>
    <col min="8659" max="8659" width="8" style="14" customWidth="1"/>
    <col min="8660" max="8660" width="18" style="14" customWidth="1"/>
    <col min="8661" max="8662" width="5.28515625" style="14" customWidth="1"/>
    <col min="8663" max="8667" width="5" style="14" customWidth="1"/>
    <col min="8668" max="8675" width="7.7109375" style="14" customWidth="1"/>
    <col min="8676" max="8679" width="8.85546875" style="14" customWidth="1"/>
    <col min="8680" max="8681" width="0" style="14" hidden="1" customWidth="1"/>
    <col min="8682" max="8695" width="8.85546875" style="14"/>
    <col min="8696" max="8699" width="0" style="14" hidden="1" customWidth="1"/>
    <col min="8700" max="8701" width="8.85546875" style="14"/>
    <col min="8702" max="8702" width="0" style="14" hidden="1" customWidth="1"/>
    <col min="8703" max="8703" width="8.85546875" style="14"/>
    <col min="8704" max="8704" width="0" style="14" hidden="1" customWidth="1"/>
    <col min="8705" max="8913" width="8.85546875" style="14"/>
    <col min="8914" max="8914" width="4.85546875" style="14" customWidth="1"/>
    <col min="8915" max="8915" width="8" style="14" customWidth="1"/>
    <col min="8916" max="8916" width="18" style="14" customWidth="1"/>
    <col min="8917" max="8918" width="5.28515625" style="14" customWidth="1"/>
    <col min="8919" max="8923" width="5" style="14" customWidth="1"/>
    <col min="8924" max="8931" width="7.7109375" style="14" customWidth="1"/>
    <col min="8932" max="8935" width="8.85546875" style="14" customWidth="1"/>
    <col min="8936" max="8937" width="0" style="14" hidden="1" customWidth="1"/>
    <col min="8938" max="8951" width="8.85546875" style="14"/>
    <col min="8952" max="8955" width="0" style="14" hidden="1" customWidth="1"/>
    <col min="8956" max="8957" width="8.85546875" style="14"/>
    <col min="8958" max="8958" width="0" style="14" hidden="1" customWidth="1"/>
    <col min="8959" max="8959" width="8.85546875" style="14"/>
    <col min="8960" max="8960" width="0" style="14" hidden="1" customWidth="1"/>
    <col min="8961" max="9169" width="8.85546875" style="14"/>
    <col min="9170" max="9170" width="4.85546875" style="14" customWidth="1"/>
    <col min="9171" max="9171" width="8" style="14" customWidth="1"/>
    <col min="9172" max="9172" width="18" style="14" customWidth="1"/>
    <col min="9173" max="9174" width="5.28515625" style="14" customWidth="1"/>
    <col min="9175" max="9179" width="5" style="14" customWidth="1"/>
    <col min="9180" max="9187" width="7.7109375" style="14" customWidth="1"/>
    <col min="9188" max="9191" width="8.85546875" style="14" customWidth="1"/>
    <col min="9192" max="9193" width="0" style="14" hidden="1" customWidth="1"/>
    <col min="9194" max="9207" width="8.85546875" style="14"/>
    <col min="9208" max="9211" width="0" style="14" hidden="1" customWidth="1"/>
    <col min="9212" max="9213" width="8.85546875" style="14"/>
    <col min="9214" max="9214" width="0" style="14" hidden="1" customWidth="1"/>
    <col min="9215" max="9215" width="8.85546875" style="14"/>
    <col min="9216" max="9216" width="0" style="14" hidden="1" customWidth="1"/>
    <col min="9217" max="9425" width="8.85546875" style="14"/>
    <col min="9426" max="9426" width="4.85546875" style="14" customWidth="1"/>
    <col min="9427" max="9427" width="8" style="14" customWidth="1"/>
    <col min="9428" max="9428" width="18" style="14" customWidth="1"/>
    <col min="9429" max="9430" width="5.28515625" style="14" customWidth="1"/>
    <col min="9431" max="9435" width="5" style="14" customWidth="1"/>
    <col min="9436" max="9443" width="7.7109375" style="14" customWidth="1"/>
    <col min="9444" max="9447" width="8.85546875" style="14" customWidth="1"/>
    <col min="9448" max="9449" width="0" style="14" hidden="1" customWidth="1"/>
    <col min="9450" max="9463" width="8.85546875" style="14"/>
    <col min="9464" max="9467" width="0" style="14" hidden="1" customWidth="1"/>
    <col min="9468" max="9469" width="8.85546875" style="14"/>
    <col min="9470" max="9470" width="0" style="14" hidden="1" customWidth="1"/>
    <col min="9471" max="9471" width="8.85546875" style="14"/>
    <col min="9472" max="9472" width="0" style="14" hidden="1" customWidth="1"/>
    <col min="9473" max="9681" width="8.85546875" style="14"/>
    <col min="9682" max="9682" width="4.85546875" style="14" customWidth="1"/>
    <col min="9683" max="9683" width="8" style="14" customWidth="1"/>
    <col min="9684" max="9684" width="18" style="14" customWidth="1"/>
    <col min="9685" max="9686" width="5.28515625" style="14" customWidth="1"/>
    <col min="9687" max="9691" width="5" style="14" customWidth="1"/>
    <col min="9692" max="9699" width="7.7109375" style="14" customWidth="1"/>
    <col min="9700" max="9703" width="8.85546875" style="14" customWidth="1"/>
    <col min="9704" max="9705" width="0" style="14" hidden="1" customWidth="1"/>
    <col min="9706" max="9719" width="8.85546875" style="14"/>
    <col min="9720" max="9723" width="0" style="14" hidden="1" customWidth="1"/>
    <col min="9724" max="9725" width="8.85546875" style="14"/>
    <col min="9726" max="9726" width="0" style="14" hidden="1" customWidth="1"/>
    <col min="9727" max="9727" width="8.85546875" style="14"/>
    <col min="9728" max="9728" width="0" style="14" hidden="1" customWidth="1"/>
    <col min="9729" max="9937" width="8.85546875" style="14"/>
    <col min="9938" max="9938" width="4.85546875" style="14" customWidth="1"/>
    <col min="9939" max="9939" width="8" style="14" customWidth="1"/>
    <col min="9940" max="9940" width="18" style="14" customWidth="1"/>
    <col min="9941" max="9942" width="5.28515625" style="14" customWidth="1"/>
    <col min="9943" max="9947" width="5" style="14" customWidth="1"/>
    <col min="9948" max="9955" width="7.7109375" style="14" customWidth="1"/>
    <col min="9956" max="9959" width="8.85546875" style="14" customWidth="1"/>
    <col min="9960" max="9961" width="0" style="14" hidden="1" customWidth="1"/>
    <col min="9962" max="9975" width="8.85546875" style="14"/>
    <col min="9976" max="9979" width="0" style="14" hidden="1" customWidth="1"/>
    <col min="9980" max="9981" width="8.85546875" style="14"/>
    <col min="9982" max="9982" width="0" style="14" hidden="1" customWidth="1"/>
    <col min="9983" max="9983" width="8.85546875" style="14"/>
    <col min="9984" max="9984" width="0" style="14" hidden="1" customWidth="1"/>
    <col min="9985" max="10193" width="8.85546875" style="14"/>
    <col min="10194" max="10194" width="4.85546875" style="14" customWidth="1"/>
    <col min="10195" max="10195" width="8" style="14" customWidth="1"/>
    <col min="10196" max="10196" width="18" style="14" customWidth="1"/>
    <col min="10197" max="10198" width="5.28515625" style="14" customWidth="1"/>
    <col min="10199" max="10203" width="5" style="14" customWidth="1"/>
    <col min="10204" max="10211" width="7.7109375" style="14" customWidth="1"/>
    <col min="10212" max="10215" width="8.85546875" style="14" customWidth="1"/>
    <col min="10216" max="10217" width="0" style="14" hidden="1" customWidth="1"/>
    <col min="10218" max="10231" width="8.85546875" style="14"/>
    <col min="10232" max="10235" width="0" style="14" hidden="1" customWidth="1"/>
    <col min="10236" max="10237" width="8.85546875" style="14"/>
    <col min="10238" max="10238" width="0" style="14" hidden="1" customWidth="1"/>
    <col min="10239" max="10239" width="8.85546875" style="14"/>
    <col min="10240" max="10240" width="0" style="14" hidden="1" customWidth="1"/>
    <col min="10241" max="10449" width="8.85546875" style="14"/>
    <col min="10450" max="10450" width="4.85546875" style="14" customWidth="1"/>
    <col min="10451" max="10451" width="8" style="14" customWidth="1"/>
    <col min="10452" max="10452" width="18" style="14" customWidth="1"/>
    <col min="10453" max="10454" width="5.28515625" style="14" customWidth="1"/>
    <col min="10455" max="10459" width="5" style="14" customWidth="1"/>
    <col min="10460" max="10467" width="7.7109375" style="14" customWidth="1"/>
    <col min="10468" max="10471" width="8.85546875" style="14" customWidth="1"/>
    <col min="10472" max="10473" width="0" style="14" hidden="1" customWidth="1"/>
    <col min="10474" max="10487" width="8.85546875" style="14"/>
    <col min="10488" max="10491" width="0" style="14" hidden="1" customWidth="1"/>
    <col min="10492" max="10493" width="8.85546875" style="14"/>
    <col min="10494" max="10494" width="0" style="14" hidden="1" customWidth="1"/>
    <col min="10495" max="10495" width="8.85546875" style="14"/>
    <col min="10496" max="10496" width="0" style="14" hidden="1" customWidth="1"/>
    <col min="10497" max="10705" width="8.85546875" style="14"/>
    <col min="10706" max="10706" width="4.85546875" style="14" customWidth="1"/>
    <col min="10707" max="10707" width="8" style="14" customWidth="1"/>
    <col min="10708" max="10708" width="18" style="14" customWidth="1"/>
    <col min="10709" max="10710" width="5.28515625" style="14" customWidth="1"/>
    <col min="10711" max="10715" width="5" style="14" customWidth="1"/>
    <col min="10716" max="10723" width="7.7109375" style="14" customWidth="1"/>
    <col min="10724" max="10727" width="8.85546875" style="14" customWidth="1"/>
    <col min="10728" max="10729" width="0" style="14" hidden="1" customWidth="1"/>
    <col min="10730" max="10743" width="8.85546875" style="14"/>
    <col min="10744" max="10747" width="0" style="14" hidden="1" customWidth="1"/>
    <col min="10748" max="10749" width="8.85546875" style="14"/>
    <col min="10750" max="10750" width="0" style="14" hidden="1" customWidth="1"/>
    <col min="10751" max="10751" width="8.85546875" style="14"/>
    <col min="10752" max="10752" width="0" style="14" hidden="1" customWidth="1"/>
    <col min="10753" max="10961" width="8.85546875" style="14"/>
    <col min="10962" max="10962" width="4.85546875" style="14" customWidth="1"/>
    <col min="10963" max="10963" width="8" style="14" customWidth="1"/>
    <col min="10964" max="10964" width="18" style="14" customWidth="1"/>
    <col min="10965" max="10966" width="5.28515625" style="14" customWidth="1"/>
    <col min="10967" max="10971" width="5" style="14" customWidth="1"/>
    <col min="10972" max="10979" width="7.7109375" style="14" customWidth="1"/>
    <col min="10980" max="10983" width="8.85546875" style="14" customWidth="1"/>
    <col min="10984" max="10985" width="0" style="14" hidden="1" customWidth="1"/>
    <col min="10986" max="10999" width="8.85546875" style="14"/>
    <col min="11000" max="11003" width="0" style="14" hidden="1" customWidth="1"/>
    <col min="11004" max="11005" width="8.85546875" style="14"/>
    <col min="11006" max="11006" width="0" style="14" hidden="1" customWidth="1"/>
    <col min="11007" max="11007" width="8.85546875" style="14"/>
    <col min="11008" max="11008" width="0" style="14" hidden="1" customWidth="1"/>
    <col min="11009" max="11217" width="8.85546875" style="14"/>
    <col min="11218" max="11218" width="4.85546875" style="14" customWidth="1"/>
    <col min="11219" max="11219" width="8" style="14" customWidth="1"/>
    <col min="11220" max="11220" width="18" style="14" customWidth="1"/>
    <col min="11221" max="11222" width="5.28515625" style="14" customWidth="1"/>
    <col min="11223" max="11227" width="5" style="14" customWidth="1"/>
    <col min="11228" max="11235" width="7.7109375" style="14" customWidth="1"/>
    <col min="11236" max="11239" width="8.85546875" style="14" customWidth="1"/>
    <col min="11240" max="11241" width="0" style="14" hidden="1" customWidth="1"/>
    <col min="11242" max="11255" width="8.85546875" style="14"/>
    <col min="11256" max="11259" width="0" style="14" hidden="1" customWidth="1"/>
    <col min="11260" max="11261" width="8.85546875" style="14"/>
    <col min="11262" max="11262" width="0" style="14" hidden="1" customWidth="1"/>
    <col min="11263" max="11263" width="8.85546875" style="14"/>
    <col min="11264" max="11264" width="0" style="14" hidden="1" customWidth="1"/>
    <col min="11265" max="11473" width="8.85546875" style="14"/>
    <col min="11474" max="11474" width="4.85546875" style="14" customWidth="1"/>
    <col min="11475" max="11475" width="8" style="14" customWidth="1"/>
    <col min="11476" max="11476" width="18" style="14" customWidth="1"/>
    <col min="11477" max="11478" width="5.28515625" style="14" customWidth="1"/>
    <col min="11479" max="11483" width="5" style="14" customWidth="1"/>
    <col min="11484" max="11491" width="7.7109375" style="14" customWidth="1"/>
    <col min="11492" max="11495" width="8.85546875" style="14" customWidth="1"/>
    <col min="11496" max="11497" width="0" style="14" hidden="1" customWidth="1"/>
    <col min="11498" max="11511" width="8.85546875" style="14"/>
    <col min="11512" max="11515" width="0" style="14" hidden="1" customWidth="1"/>
    <col min="11516" max="11517" width="8.85546875" style="14"/>
    <col min="11518" max="11518" width="0" style="14" hidden="1" customWidth="1"/>
    <col min="11519" max="11519" width="8.85546875" style="14"/>
    <col min="11520" max="11520" width="0" style="14" hidden="1" customWidth="1"/>
    <col min="11521" max="11729" width="8.85546875" style="14"/>
    <col min="11730" max="11730" width="4.85546875" style="14" customWidth="1"/>
    <col min="11731" max="11731" width="8" style="14" customWidth="1"/>
    <col min="11732" max="11732" width="18" style="14" customWidth="1"/>
    <col min="11733" max="11734" width="5.28515625" style="14" customWidth="1"/>
    <col min="11735" max="11739" width="5" style="14" customWidth="1"/>
    <col min="11740" max="11747" width="7.7109375" style="14" customWidth="1"/>
    <col min="11748" max="11751" width="8.85546875" style="14" customWidth="1"/>
    <col min="11752" max="11753" width="0" style="14" hidden="1" customWidth="1"/>
    <col min="11754" max="11767" width="8.85546875" style="14"/>
    <col min="11768" max="11771" width="0" style="14" hidden="1" customWidth="1"/>
    <col min="11772" max="11773" width="8.85546875" style="14"/>
    <col min="11774" max="11774" width="0" style="14" hidden="1" customWidth="1"/>
    <col min="11775" max="11775" width="8.85546875" style="14"/>
    <col min="11776" max="11776" width="0" style="14" hidden="1" customWidth="1"/>
    <col min="11777" max="11985" width="8.85546875" style="14"/>
    <col min="11986" max="11986" width="4.85546875" style="14" customWidth="1"/>
    <col min="11987" max="11987" width="8" style="14" customWidth="1"/>
    <col min="11988" max="11988" width="18" style="14" customWidth="1"/>
    <col min="11989" max="11990" width="5.28515625" style="14" customWidth="1"/>
    <col min="11991" max="11995" width="5" style="14" customWidth="1"/>
    <col min="11996" max="12003" width="7.7109375" style="14" customWidth="1"/>
    <col min="12004" max="12007" width="8.85546875" style="14" customWidth="1"/>
    <col min="12008" max="12009" width="0" style="14" hidden="1" customWidth="1"/>
    <col min="12010" max="12023" width="8.85546875" style="14"/>
    <col min="12024" max="12027" width="0" style="14" hidden="1" customWidth="1"/>
    <col min="12028" max="12029" width="8.85546875" style="14"/>
    <col min="12030" max="12030" width="0" style="14" hidden="1" customWidth="1"/>
    <col min="12031" max="12031" width="8.85546875" style="14"/>
    <col min="12032" max="12032" width="0" style="14" hidden="1" customWidth="1"/>
    <col min="12033" max="12241" width="8.85546875" style="14"/>
    <col min="12242" max="12242" width="4.85546875" style="14" customWidth="1"/>
    <col min="12243" max="12243" width="8" style="14" customWidth="1"/>
    <col min="12244" max="12244" width="18" style="14" customWidth="1"/>
    <col min="12245" max="12246" width="5.28515625" style="14" customWidth="1"/>
    <col min="12247" max="12251" width="5" style="14" customWidth="1"/>
    <col min="12252" max="12259" width="7.7109375" style="14" customWidth="1"/>
    <col min="12260" max="12263" width="8.85546875" style="14" customWidth="1"/>
    <col min="12264" max="12265" width="0" style="14" hidden="1" customWidth="1"/>
    <col min="12266" max="12279" width="8.85546875" style="14"/>
    <col min="12280" max="12283" width="0" style="14" hidden="1" customWidth="1"/>
    <col min="12284" max="12285" width="8.85546875" style="14"/>
    <col min="12286" max="12286" width="0" style="14" hidden="1" customWidth="1"/>
    <col min="12287" max="12287" width="8.85546875" style="14"/>
    <col min="12288" max="12288" width="0" style="14" hidden="1" customWidth="1"/>
    <col min="12289" max="12497" width="8.85546875" style="14"/>
    <col min="12498" max="12498" width="4.85546875" style="14" customWidth="1"/>
    <col min="12499" max="12499" width="8" style="14" customWidth="1"/>
    <col min="12500" max="12500" width="18" style="14" customWidth="1"/>
    <col min="12501" max="12502" width="5.28515625" style="14" customWidth="1"/>
    <col min="12503" max="12507" width="5" style="14" customWidth="1"/>
    <col min="12508" max="12515" width="7.7109375" style="14" customWidth="1"/>
    <col min="12516" max="12519" width="8.85546875" style="14" customWidth="1"/>
    <col min="12520" max="12521" width="0" style="14" hidden="1" customWidth="1"/>
    <col min="12522" max="12535" width="8.85546875" style="14"/>
    <col min="12536" max="12539" width="0" style="14" hidden="1" customWidth="1"/>
    <col min="12540" max="12541" width="8.85546875" style="14"/>
    <col min="12542" max="12542" width="0" style="14" hidden="1" customWidth="1"/>
    <col min="12543" max="12543" width="8.85546875" style="14"/>
    <col min="12544" max="12544" width="0" style="14" hidden="1" customWidth="1"/>
    <col min="12545" max="12753" width="8.85546875" style="14"/>
    <col min="12754" max="12754" width="4.85546875" style="14" customWidth="1"/>
    <col min="12755" max="12755" width="8" style="14" customWidth="1"/>
    <col min="12756" max="12756" width="18" style="14" customWidth="1"/>
    <col min="12757" max="12758" width="5.28515625" style="14" customWidth="1"/>
    <col min="12759" max="12763" width="5" style="14" customWidth="1"/>
    <col min="12764" max="12771" width="7.7109375" style="14" customWidth="1"/>
    <col min="12772" max="12775" width="8.85546875" style="14" customWidth="1"/>
    <col min="12776" max="12777" width="0" style="14" hidden="1" customWidth="1"/>
    <col min="12778" max="12791" width="8.85546875" style="14"/>
    <col min="12792" max="12795" width="0" style="14" hidden="1" customWidth="1"/>
    <col min="12796" max="12797" width="8.85546875" style="14"/>
    <col min="12798" max="12798" width="0" style="14" hidden="1" customWidth="1"/>
    <col min="12799" max="12799" width="8.85546875" style="14"/>
    <col min="12800" max="12800" width="0" style="14" hidden="1" customWidth="1"/>
    <col min="12801" max="13009" width="8.85546875" style="14"/>
    <col min="13010" max="13010" width="4.85546875" style="14" customWidth="1"/>
    <col min="13011" max="13011" width="8" style="14" customWidth="1"/>
    <col min="13012" max="13012" width="18" style="14" customWidth="1"/>
    <col min="13013" max="13014" width="5.28515625" style="14" customWidth="1"/>
    <col min="13015" max="13019" width="5" style="14" customWidth="1"/>
    <col min="13020" max="13027" width="7.7109375" style="14" customWidth="1"/>
    <col min="13028" max="13031" width="8.85546875" style="14" customWidth="1"/>
    <col min="13032" max="13033" width="0" style="14" hidden="1" customWidth="1"/>
    <col min="13034" max="13047" width="8.85546875" style="14"/>
    <col min="13048" max="13051" width="0" style="14" hidden="1" customWidth="1"/>
    <col min="13052" max="13053" width="8.85546875" style="14"/>
    <col min="13054" max="13054" width="0" style="14" hidden="1" customWidth="1"/>
    <col min="13055" max="13055" width="8.85546875" style="14"/>
    <col min="13056" max="13056" width="0" style="14" hidden="1" customWidth="1"/>
    <col min="13057" max="13265" width="8.85546875" style="14"/>
    <col min="13266" max="13266" width="4.85546875" style="14" customWidth="1"/>
    <col min="13267" max="13267" width="8" style="14" customWidth="1"/>
    <col min="13268" max="13268" width="18" style="14" customWidth="1"/>
    <col min="13269" max="13270" width="5.28515625" style="14" customWidth="1"/>
    <col min="13271" max="13275" width="5" style="14" customWidth="1"/>
    <col min="13276" max="13283" width="7.7109375" style="14" customWidth="1"/>
    <col min="13284" max="13287" width="8.85546875" style="14" customWidth="1"/>
    <col min="13288" max="13289" width="0" style="14" hidden="1" customWidth="1"/>
    <col min="13290" max="13303" width="8.85546875" style="14"/>
    <col min="13304" max="13307" width="0" style="14" hidden="1" customWidth="1"/>
    <col min="13308" max="13309" width="8.85546875" style="14"/>
    <col min="13310" max="13310" width="0" style="14" hidden="1" customWidth="1"/>
    <col min="13311" max="13311" width="8.85546875" style="14"/>
    <col min="13312" max="13312" width="0" style="14" hidden="1" customWidth="1"/>
    <col min="13313" max="13521" width="8.85546875" style="14"/>
    <col min="13522" max="13522" width="4.85546875" style="14" customWidth="1"/>
    <col min="13523" max="13523" width="8" style="14" customWidth="1"/>
    <col min="13524" max="13524" width="18" style="14" customWidth="1"/>
    <col min="13525" max="13526" width="5.28515625" style="14" customWidth="1"/>
    <col min="13527" max="13531" width="5" style="14" customWidth="1"/>
    <col min="13532" max="13539" width="7.7109375" style="14" customWidth="1"/>
    <col min="13540" max="13543" width="8.85546875" style="14" customWidth="1"/>
    <col min="13544" max="13545" width="0" style="14" hidden="1" customWidth="1"/>
    <col min="13546" max="13559" width="8.85546875" style="14"/>
    <col min="13560" max="13563" width="0" style="14" hidden="1" customWidth="1"/>
    <col min="13564" max="13565" width="8.85546875" style="14"/>
    <col min="13566" max="13566" width="0" style="14" hidden="1" customWidth="1"/>
    <col min="13567" max="13567" width="8.85546875" style="14"/>
    <col min="13568" max="13568" width="0" style="14" hidden="1" customWidth="1"/>
    <col min="13569" max="13777" width="8.85546875" style="14"/>
    <col min="13778" max="13778" width="4.85546875" style="14" customWidth="1"/>
    <col min="13779" max="13779" width="8" style="14" customWidth="1"/>
    <col min="13780" max="13780" width="18" style="14" customWidth="1"/>
    <col min="13781" max="13782" width="5.28515625" style="14" customWidth="1"/>
    <col min="13783" max="13787" width="5" style="14" customWidth="1"/>
    <col min="13788" max="13795" width="7.7109375" style="14" customWidth="1"/>
    <col min="13796" max="13799" width="8.85546875" style="14" customWidth="1"/>
    <col min="13800" max="13801" width="0" style="14" hidden="1" customWidth="1"/>
    <col min="13802" max="13815" width="8.85546875" style="14"/>
    <col min="13816" max="13819" width="0" style="14" hidden="1" customWidth="1"/>
    <col min="13820" max="13821" width="8.85546875" style="14"/>
    <col min="13822" max="13822" width="0" style="14" hidden="1" customWidth="1"/>
    <col min="13823" max="13823" width="8.85546875" style="14"/>
    <col min="13824" max="13824" width="0" style="14" hidden="1" customWidth="1"/>
    <col min="13825" max="14033" width="8.85546875" style="14"/>
    <col min="14034" max="14034" width="4.85546875" style="14" customWidth="1"/>
    <col min="14035" max="14035" width="8" style="14" customWidth="1"/>
    <col min="14036" max="14036" width="18" style="14" customWidth="1"/>
    <col min="14037" max="14038" width="5.28515625" style="14" customWidth="1"/>
    <col min="14039" max="14043" width="5" style="14" customWidth="1"/>
    <col min="14044" max="14051" width="7.7109375" style="14" customWidth="1"/>
    <col min="14052" max="14055" width="8.85546875" style="14" customWidth="1"/>
    <col min="14056" max="14057" width="0" style="14" hidden="1" customWidth="1"/>
    <col min="14058" max="14071" width="8.85546875" style="14"/>
    <col min="14072" max="14075" width="0" style="14" hidden="1" customWidth="1"/>
    <col min="14076" max="14077" width="8.85546875" style="14"/>
    <col min="14078" max="14078" width="0" style="14" hidden="1" customWidth="1"/>
    <col min="14079" max="14079" width="8.85546875" style="14"/>
    <col min="14080" max="14080" width="0" style="14" hidden="1" customWidth="1"/>
    <col min="14081" max="14289" width="8.85546875" style="14"/>
    <col min="14290" max="14290" width="4.85546875" style="14" customWidth="1"/>
    <col min="14291" max="14291" width="8" style="14" customWidth="1"/>
    <col min="14292" max="14292" width="18" style="14" customWidth="1"/>
    <col min="14293" max="14294" width="5.28515625" style="14" customWidth="1"/>
    <col min="14295" max="14299" width="5" style="14" customWidth="1"/>
    <col min="14300" max="14307" width="7.7109375" style="14" customWidth="1"/>
    <col min="14308" max="14311" width="8.85546875" style="14" customWidth="1"/>
    <col min="14312" max="14313" width="0" style="14" hidden="1" customWidth="1"/>
    <col min="14314" max="14327" width="8.85546875" style="14"/>
    <col min="14328" max="14331" width="0" style="14" hidden="1" customWidth="1"/>
    <col min="14332" max="14333" width="8.85546875" style="14"/>
    <col min="14334" max="14334" width="0" style="14" hidden="1" customWidth="1"/>
    <col min="14335" max="14335" width="8.85546875" style="14"/>
    <col min="14336" max="14336" width="0" style="14" hidden="1" customWidth="1"/>
    <col min="14337" max="14545" width="8.85546875" style="14"/>
    <col min="14546" max="14546" width="4.85546875" style="14" customWidth="1"/>
    <col min="14547" max="14547" width="8" style="14" customWidth="1"/>
    <col min="14548" max="14548" width="18" style="14" customWidth="1"/>
    <col min="14549" max="14550" width="5.28515625" style="14" customWidth="1"/>
    <col min="14551" max="14555" width="5" style="14" customWidth="1"/>
    <col min="14556" max="14563" width="7.7109375" style="14" customWidth="1"/>
    <col min="14564" max="14567" width="8.85546875" style="14" customWidth="1"/>
    <col min="14568" max="14569" width="0" style="14" hidden="1" customWidth="1"/>
    <col min="14570" max="14583" width="8.85546875" style="14"/>
    <col min="14584" max="14587" width="0" style="14" hidden="1" customWidth="1"/>
    <col min="14588" max="14589" width="8.85546875" style="14"/>
    <col min="14590" max="14590" width="0" style="14" hidden="1" customWidth="1"/>
    <col min="14591" max="14591" width="8.85546875" style="14"/>
    <col min="14592" max="14592" width="0" style="14" hidden="1" customWidth="1"/>
    <col min="14593" max="14801" width="8.85546875" style="14"/>
    <col min="14802" max="14802" width="4.85546875" style="14" customWidth="1"/>
    <col min="14803" max="14803" width="8" style="14" customWidth="1"/>
    <col min="14804" max="14804" width="18" style="14" customWidth="1"/>
    <col min="14805" max="14806" width="5.28515625" style="14" customWidth="1"/>
    <col min="14807" max="14811" width="5" style="14" customWidth="1"/>
    <col min="14812" max="14819" width="7.7109375" style="14" customWidth="1"/>
    <col min="14820" max="14823" width="8.85546875" style="14" customWidth="1"/>
    <col min="14824" max="14825" width="0" style="14" hidden="1" customWidth="1"/>
    <col min="14826" max="14839" width="8.85546875" style="14"/>
    <col min="14840" max="14843" width="0" style="14" hidden="1" customWidth="1"/>
    <col min="14844" max="14845" width="8.85546875" style="14"/>
    <col min="14846" max="14846" width="0" style="14" hidden="1" customWidth="1"/>
    <col min="14847" max="14847" width="8.85546875" style="14"/>
    <col min="14848" max="14848" width="0" style="14" hidden="1" customWidth="1"/>
    <col min="14849" max="15057" width="8.85546875" style="14"/>
    <col min="15058" max="15058" width="4.85546875" style="14" customWidth="1"/>
    <col min="15059" max="15059" width="8" style="14" customWidth="1"/>
    <col min="15060" max="15060" width="18" style="14" customWidth="1"/>
    <col min="15061" max="15062" width="5.28515625" style="14" customWidth="1"/>
    <col min="15063" max="15067" width="5" style="14" customWidth="1"/>
    <col min="15068" max="15075" width="7.7109375" style="14" customWidth="1"/>
    <col min="15076" max="15079" width="8.85546875" style="14" customWidth="1"/>
    <col min="15080" max="15081" width="0" style="14" hidden="1" customWidth="1"/>
    <col min="15082" max="15095" width="8.85546875" style="14"/>
    <col min="15096" max="15099" width="0" style="14" hidden="1" customWidth="1"/>
    <col min="15100" max="15101" width="8.85546875" style="14"/>
    <col min="15102" max="15102" width="0" style="14" hidden="1" customWidth="1"/>
    <col min="15103" max="15103" width="8.85546875" style="14"/>
    <col min="15104" max="15104" width="0" style="14" hidden="1" customWidth="1"/>
    <col min="15105" max="15313" width="8.85546875" style="14"/>
    <col min="15314" max="15314" width="4.85546875" style="14" customWidth="1"/>
    <col min="15315" max="15315" width="8" style="14" customWidth="1"/>
    <col min="15316" max="15316" width="18" style="14" customWidth="1"/>
    <col min="15317" max="15318" width="5.28515625" style="14" customWidth="1"/>
    <col min="15319" max="15323" width="5" style="14" customWidth="1"/>
    <col min="15324" max="15331" width="7.7109375" style="14" customWidth="1"/>
    <col min="15332" max="15335" width="8.85546875" style="14" customWidth="1"/>
    <col min="15336" max="15337" width="0" style="14" hidden="1" customWidth="1"/>
    <col min="15338" max="15351" width="8.85546875" style="14"/>
    <col min="15352" max="15355" width="0" style="14" hidden="1" customWidth="1"/>
    <col min="15356" max="15357" width="8.85546875" style="14"/>
    <col min="15358" max="15358" width="0" style="14" hidden="1" customWidth="1"/>
    <col min="15359" max="15359" width="8.85546875" style="14"/>
    <col min="15360" max="15360" width="0" style="14" hidden="1" customWidth="1"/>
    <col min="15361" max="15569" width="8.85546875" style="14"/>
    <col min="15570" max="15570" width="4.85546875" style="14" customWidth="1"/>
    <col min="15571" max="15571" width="8" style="14" customWidth="1"/>
    <col min="15572" max="15572" width="18" style="14" customWidth="1"/>
    <col min="15573" max="15574" width="5.28515625" style="14" customWidth="1"/>
    <col min="15575" max="15579" width="5" style="14" customWidth="1"/>
    <col min="15580" max="15587" width="7.7109375" style="14" customWidth="1"/>
    <col min="15588" max="15591" width="8.85546875" style="14" customWidth="1"/>
    <col min="15592" max="15593" width="0" style="14" hidden="1" customWidth="1"/>
    <col min="15594" max="15607" width="8.85546875" style="14"/>
    <col min="15608" max="15611" width="0" style="14" hidden="1" customWidth="1"/>
    <col min="15612" max="15613" width="8.85546875" style="14"/>
    <col min="15614" max="15614" width="0" style="14" hidden="1" customWidth="1"/>
    <col min="15615" max="15615" width="8.85546875" style="14"/>
    <col min="15616" max="15616" width="0" style="14" hidden="1" customWidth="1"/>
    <col min="15617" max="15825" width="8.85546875" style="14"/>
    <col min="15826" max="15826" width="4.85546875" style="14" customWidth="1"/>
    <col min="15827" max="15827" width="8" style="14" customWidth="1"/>
    <col min="15828" max="15828" width="18" style="14" customWidth="1"/>
    <col min="15829" max="15830" width="5.28515625" style="14" customWidth="1"/>
    <col min="15831" max="15835" width="5" style="14" customWidth="1"/>
    <col min="15836" max="15843" width="7.7109375" style="14" customWidth="1"/>
    <col min="15844" max="15847" width="8.85546875" style="14" customWidth="1"/>
    <col min="15848" max="15849" width="0" style="14" hidden="1" customWidth="1"/>
    <col min="15850" max="15863" width="8.85546875" style="14"/>
    <col min="15864" max="15867" width="0" style="14" hidden="1" customWidth="1"/>
    <col min="15868" max="15869" width="8.85546875" style="14"/>
    <col min="15870" max="15870" width="0" style="14" hidden="1" customWidth="1"/>
    <col min="15871" max="15871" width="8.85546875" style="14"/>
    <col min="15872" max="15872" width="0" style="14" hidden="1" customWidth="1"/>
    <col min="15873" max="16081" width="8.85546875" style="14"/>
    <col min="16082" max="16082" width="4.85546875" style="14" customWidth="1"/>
    <col min="16083" max="16083" width="8" style="14" customWidth="1"/>
    <col min="16084" max="16084" width="18" style="14" customWidth="1"/>
    <col min="16085" max="16086" width="5.28515625" style="14" customWidth="1"/>
    <col min="16087" max="16091" width="5" style="14" customWidth="1"/>
    <col min="16092" max="16099" width="7.7109375" style="14" customWidth="1"/>
    <col min="16100" max="16103" width="8.85546875" style="14" customWidth="1"/>
    <col min="16104" max="16105" width="0" style="14" hidden="1" customWidth="1"/>
    <col min="16106" max="16119" width="8.85546875" style="14"/>
    <col min="16120" max="16123" width="0" style="14" hidden="1" customWidth="1"/>
    <col min="16124" max="16125" width="8.85546875" style="14"/>
    <col min="16126" max="16126" width="0" style="14" hidden="1" customWidth="1"/>
    <col min="16127" max="16127" width="8.85546875" style="14"/>
    <col min="16128" max="16128" width="0" style="14" hidden="1" customWidth="1"/>
    <col min="16129" max="16384" width="8.85546875" style="14"/>
  </cols>
  <sheetData>
    <row r="1" spans="1:44" s="26" customFormat="1" ht="18" customHeight="1">
      <c r="A1" s="668" t="s">
        <v>219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</row>
    <row r="2" spans="1:44" s="26" customFormat="1" ht="18" customHeight="1">
      <c r="A2" s="668" t="s">
        <v>700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</row>
    <row r="3" spans="1:44" s="19" customFormat="1" ht="17.25" customHeight="1">
      <c r="A3" s="73" t="s">
        <v>182</v>
      </c>
      <c r="B3" s="7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47"/>
      <c r="U3" s="47"/>
      <c r="V3" s="86" t="s">
        <v>220</v>
      </c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47"/>
      <c r="AN3" s="47"/>
      <c r="AO3" s="47"/>
      <c r="AP3" s="47"/>
      <c r="AQ3" s="47"/>
      <c r="AR3" s="86" t="s">
        <v>220</v>
      </c>
    </row>
    <row r="4" spans="1:44" s="29" customFormat="1" ht="27.75" customHeight="1">
      <c r="A4" s="625" t="s">
        <v>70</v>
      </c>
      <c r="B4" s="626"/>
      <c r="C4" s="626"/>
      <c r="D4" s="547" t="s">
        <v>17</v>
      </c>
      <c r="E4" s="587" t="s">
        <v>28</v>
      </c>
      <c r="F4" s="667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609"/>
      <c r="W4" s="580" t="s">
        <v>70</v>
      </c>
      <c r="X4" s="580"/>
      <c r="Y4" s="580"/>
      <c r="Z4" s="580"/>
      <c r="AA4" s="580"/>
      <c r="AB4" s="547" t="s">
        <v>17</v>
      </c>
      <c r="AC4" s="666" t="s">
        <v>28</v>
      </c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4"/>
      <c r="AO4" s="547" t="s">
        <v>62</v>
      </c>
      <c r="AP4" s="547"/>
      <c r="AQ4" s="547"/>
      <c r="AR4" s="547"/>
    </row>
    <row r="5" spans="1:44" s="19" customFormat="1" ht="12" customHeight="1">
      <c r="A5" s="628"/>
      <c r="B5" s="629"/>
      <c r="C5" s="629"/>
      <c r="D5" s="547"/>
      <c r="E5" s="589"/>
      <c r="F5" s="590"/>
      <c r="G5" s="598" t="s">
        <v>12</v>
      </c>
      <c r="H5" s="598"/>
      <c r="I5" s="547" t="s">
        <v>15</v>
      </c>
      <c r="J5" s="547"/>
      <c r="K5" s="547" t="s">
        <v>14</v>
      </c>
      <c r="L5" s="547"/>
      <c r="M5" s="466" t="s">
        <v>13</v>
      </c>
      <c r="N5" s="451"/>
      <c r="O5" s="578" t="s">
        <v>110</v>
      </c>
      <c r="P5" s="671"/>
      <c r="Q5" s="577" t="s">
        <v>111</v>
      </c>
      <c r="R5" s="662"/>
      <c r="S5" s="660" t="s">
        <v>112</v>
      </c>
      <c r="T5" s="669"/>
      <c r="U5" s="660" t="s">
        <v>113</v>
      </c>
      <c r="V5" s="669"/>
      <c r="W5" s="580"/>
      <c r="X5" s="580"/>
      <c r="Y5" s="580"/>
      <c r="Z5" s="580"/>
      <c r="AA5" s="580"/>
      <c r="AB5" s="547"/>
      <c r="AC5" s="660" t="s">
        <v>114</v>
      </c>
      <c r="AD5" s="669"/>
      <c r="AE5" s="577" t="s">
        <v>115</v>
      </c>
      <c r="AF5" s="662"/>
      <c r="AG5" s="577" t="s">
        <v>65</v>
      </c>
      <c r="AH5" s="662"/>
      <c r="AI5" s="577" t="s">
        <v>116</v>
      </c>
      <c r="AJ5" s="662"/>
      <c r="AK5" s="577" t="s">
        <v>117</v>
      </c>
      <c r="AL5" s="662"/>
      <c r="AM5" s="577" t="s">
        <v>118</v>
      </c>
      <c r="AN5" s="662"/>
      <c r="AO5" s="659" t="s">
        <v>222</v>
      </c>
      <c r="AP5" s="659" t="s">
        <v>26</v>
      </c>
      <c r="AQ5" s="659" t="s">
        <v>59</v>
      </c>
      <c r="AR5" s="659" t="s">
        <v>11</v>
      </c>
    </row>
    <row r="6" spans="1:44" s="19" customFormat="1" ht="14.25" customHeight="1">
      <c r="A6" s="628"/>
      <c r="B6" s="629"/>
      <c r="C6" s="629"/>
      <c r="D6" s="547"/>
      <c r="E6" s="589"/>
      <c r="F6" s="590"/>
      <c r="G6" s="598"/>
      <c r="H6" s="598"/>
      <c r="I6" s="547"/>
      <c r="J6" s="547"/>
      <c r="K6" s="547"/>
      <c r="L6" s="547"/>
      <c r="M6" s="466"/>
      <c r="N6" s="451"/>
      <c r="O6" s="578"/>
      <c r="P6" s="671"/>
      <c r="Q6" s="578"/>
      <c r="R6" s="663"/>
      <c r="S6" s="605"/>
      <c r="T6" s="670"/>
      <c r="U6" s="605"/>
      <c r="V6" s="670"/>
      <c r="W6" s="580"/>
      <c r="X6" s="580"/>
      <c r="Y6" s="580"/>
      <c r="Z6" s="580"/>
      <c r="AA6" s="580"/>
      <c r="AB6" s="547"/>
      <c r="AC6" s="605"/>
      <c r="AD6" s="670"/>
      <c r="AE6" s="578"/>
      <c r="AF6" s="663"/>
      <c r="AG6" s="578"/>
      <c r="AH6" s="663"/>
      <c r="AI6" s="578"/>
      <c r="AJ6" s="663"/>
      <c r="AK6" s="578"/>
      <c r="AL6" s="663"/>
      <c r="AM6" s="657"/>
      <c r="AN6" s="663"/>
      <c r="AO6" s="659"/>
      <c r="AP6" s="659"/>
      <c r="AQ6" s="659"/>
      <c r="AR6" s="659"/>
    </row>
    <row r="7" spans="1:44" s="19" customFormat="1" ht="18.75" customHeight="1">
      <c r="A7" s="628"/>
      <c r="B7" s="629"/>
      <c r="C7" s="629"/>
      <c r="D7" s="547"/>
      <c r="E7" s="589"/>
      <c r="F7" s="590"/>
      <c r="G7" s="598"/>
      <c r="H7" s="598"/>
      <c r="I7" s="578" t="s">
        <v>69</v>
      </c>
      <c r="J7" s="136"/>
      <c r="K7" s="577" t="s">
        <v>69</v>
      </c>
      <c r="L7" s="136"/>
      <c r="M7" s="577" t="s">
        <v>69</v>
      </c>
      <c r="N7" s="136"/>
      <c r="O7" s="578"/>
      <c r="P7" s="604" t="s">
        <v>12</v>
      </c>
      <c r="Q7" s="578"/>
      <c r="R7" s="600" t="s">
        <v>12</v>
      </c>
      <c r="S7" s="605"/>
      <c r="T7" s="664" t="s">
        <v>12</v>
      </c>
      <c r="U7" s="605"/>
      <c r="V7" s="664" t="s">
        <v>12</v>
      </c>
      <c r="W7" s="580"/>
      <c r="X7" s="580"/>
      <c r="Y7" s="580"/>
      <c r="Z7" s="580"/>
      <c r="AA7" s="580"/>
      <c r="AB7" s="547"/>
      <c r="AC7" s="605"/>
      <c r="AD7" s="664" t="s">
        <v>12</v>
      </c>
      <c r="AE7" s="578"/>
      <c r="AF7" s="600" t="s">
        <v>12</v>
      </c>
      <c r="AG7" s="578"/>
      <c r="AH7" s="600" t="s">
        <v>12</v>
      </c>
      <c r="AI7" s="578"/>
      <c r="AJ7" s="600" t="s">
        <v>12</v>
      </c>
      <c r="AK7" s="578"/>
      <c r="AL7" s="600" t="s">
        <v>12</v>
      </c>
      <c r="AM7" s="657"/>
      <c r="AN7" s="600" t="s">
        <v>12</v>
      </c>
      <c r="AO7" s="659"/>
      <c r="AP7" s="659"/>
      <c r="AQ7" s="659"/>
      <c r="AR7" s="659"/>
    </row>
    <row r="8" spans="1:44" s="19" customFormat="1" ht="56.25" customHeight="1">
      <c r="A8" s="631"/>
      <c r="B8" s="632"/>
      <c r="C8" s="632"/>
      <c r="D8" s="547"/>
      <c r="E8" s="591"/>
      <c r="F8" s="592"/>
      <c r="G8" s="598"/>
      <c r="H8" s="598"/>
      <c r="I8" s="579"/>
      <c r="J8" s="124" t="s">
        <v>12</v>
      </c>
      <c r="K8" s="579"/>
      <c r="L8" s="124" t="s">
        <v>12</v>
      </c>
      <c r="M8" s="579"/>
      <c r="N8" s="124" t="s">
        <v>12</v>
      </c>
      <c r="O8" s="579"/>
      <c r="P8" s="604"/>
      <c r="Q8" s="579"/>
      <c r="R8" s="602"/>
      <c r="S8" s="661"/>
      <c r="T8" s="665"/>
      <c r="U8" s="661"/>
      <c r="V8" s="665"/>
      <c r="W8" s="580"/>
      <c r="X8" s="580"/>
      <c r="Y8" s="580"/>
      <c r="Z8" s="580"/>
      <c r="AA8" s="580"/>
      <c r="AB8" s="547"/>
      <c r="AC8" s="661"/>
      <c r="AD8" s="665"/>
      <c r="AE8" s="579"/>
      <c r="AF8" s="602"/>
      <c r="AG8" s="579"/>
      <c r="AH8" s="602"/>
      <c r="AI8" s="579"/>
      <c r="AJ8" s="602"/>
      <c r="AK8" s="579"/>
      <c r="AL8" s="602"/>
      <c r="AM8" s="658"/>
      <c r="AN8" s="602"/>
      <c r="AO8" s="659"/>
      <c r="AP8" s="659"/>
      <c r="AQ8" s="659"/>
      <c r="AR8" s="659"/>
    </row>
    <row r="9" spans="1:44" s="5" customFormat="1" ht="18" customHeight="1">
      <c r="A9" s="666" t="s">
        <v>10</v>
      </c>
      <c r="B9" s="593"/>
      <c r="C9" s="593"/>
      <c r="D9" s="71" t="s">
        <v>9</v>
      </c>
      <c r="E9" s="583">
        <v>1</v>
      </c>
      <c r="F9" s="584"/>
      <c r="G9" s="583">
        <v>2</v>
      </c>
      <c r="H9" s="584"/>
      <c r="I9" s="210">
        <v>3</v>
      </c>
      <c r="J9" s="70">
        <v>4</v>
      </c>
      <c r="K9" s="70">
        <v>5</v>
      </c>
      <c r="L9" s="70">
        <v>6</v>
      </c>
      <c r="M9" s="70">
        <v>7</v>
      </c>
      <c r="N9" s="70">
        <v>8</v>
      </c>
      <c r="O9" s="70">
        <v>9</v>
      </c>
      <c r="P9" s="70">
        <v>10</v>
      </c>
      <c r="Q9" s="70">
        <v>11</v>
      </c>
      <c r="R9" s="70">
        <v>12</v>
      </c>
      <c r="S9" s="70">
        <v>13</v>
      </c>
      <c r="T9" s="70">
        <v>14</v>
      </c>
      <c r="U9" s="70">
        <v>15</v>
      </c>
      <c r="V9" s="70">
        <v>16</v>
      </c>
      <c r="W9" s="666" t="s">
        <v>10</v>
      </c>
      <c r="X9" s="593"/>
      <c r="Y9" s="593"/>
      <c r="Z9" s="593"/>
      <c r="AA9" s="593"/>
      <c r="AB9" s="71" t="s">
        <v>9</v>
      </c>
      <c r="AC9" s="70">
        <v>17</v>
      </c>
      <c r="AD9" s="70">
        <v>18</v>
      </c>
      <c r="AE9" s="70">
        <v>19</v>
      </c>
      <c r="AF9" s="70">
        <v>20</v>
      </c>
      <c r="AG9" s="70">
        <v>21</v>
      </c>
      <c r="AH9" s="70">
        <v>22</v>
      </c>
      <c r="AI9" s="70">
        <v>23</v>
      </c>
      <c r="AJ9" s="70">
        <v>24</v>
      </c>
      <c r="AK9" s="70">
        <v>25</v>
      </c>
      <c r="AL9" s="70">
        <v>26</v>
      </c>
      <c r="AM9" s="70">
        <v>27</v>
      </c>
      <c r="AN9" s="70">
        <v>28</v>
      </c>
      <c r="AO9" s="70">
        <v>29</v>
      </c>
      <c r="AP9" s="70">
        <v>30</v>
      </c>
      <c r="AQ9" s="70">
        <v>31</v>
      </c>
      <c r="AR9" s="70">
        <v>32</v>
      </c>
    </row>
    <row r="10" spans="1:44" s="29" customFormat="1" ht="18" customHeight="1">
      <c r="A10" s="421" t="s">
        <v>106</v>
      </c>
      <c r="B10" s="422"/>
      <c r="C10" s="484"/>
      <c r="D10" s="271">
        <v>1</v>
      </c>
      <c r="E10" s="613">
        <f>+E11+E17+E24+E32+E36</f>
        <v>22720</v>
      </c>
      <c r="F10" s="615"/>
      <c r="G10" s="613">
        <f>+G11+G17+G24+G32+G36</f>
        <v>9779</v>
      </c>
      <c r="H10" s="615"/>
      <c r="I10" s="272">
        <f>+I11+I17+I24+I32+I36</f>
        <v>1804</v>
      </c>
      <c r="J10" s="272">
        <f t="shared" ref="J10:V10" si="0">+J11+J17+J24+J32+J36</f>
        <v>713</v>
      </c>
      <c r="K10" s="272">
        <f t="shared" si="0"/>
        <v>20542</v>
      </c>
      <c r="L10" s="272">
        <f t="shared" si="0"/>
        <v>8916</v>
      </c>
      <c r="M10" s="272">
        <f t="shared" si="0"/>
        <v>374</v>
      </c>
      <c r="N10" s="272">
        <f t="shared" si="0"/>
        <v>150</v>
      </c>
      <c r="O10" s="272">
        <f t="shared" si="0"/>
        <v>9031</v>
      </c>
      <c r="P10" s="272">
        <f t="shared" si="0"/>
        <v>3066</v>
      </c>
      <c r="Q10" s="272">
        <f t="shared" si="0"/>
        <v>2097</v>
      </c>
      <c r="R10" s="272">
        <f t="shared" si="0"/>
        <v>794</v>
      </c>
      <c r="S10" s="272">
        <f t="shared" si="0"/>
        <v>412</v>
      </c>
      <c r="T10" s="272">
        <f t="shared" si="0"/>
        <v>139</v>
      </c>
      <c r="U10" s="272">
        <f t="shared" si="0"/>
        <v>134</v>
      </c>
      <c r="V10" s="272">
        <f t="shared" si="0"/>
        <v>38</v>
      </c>
      <c r="W10" s="421" t="s">
        <v>106</v>
      </c>
      <c r="X10" s="422"/>
      <c r="Y10" s="422"/>
      <c r="Z10" s="422"/>
      <c r="AA10" s="484"/>
      <c r="AB10" s="271">
        <v>1</v>
      </c>
      <c r="AC10" s="272">
        <f>+AC11+AC17+AC24+AC32+AC36</f>
        <v>348</v>
      </c>
      <c r="AD10" s="272">
        <f t="shared" ref="AD10" si="1">+AD11+AD17+AD24+AD32+AD36</f>
        <v>187</v>
      </c>
      <c r="AE10" s="272">
        <f t="shared" ref="AE10" si="2">+AE11+AE17+AE24+AE32+AE36</f>
        <v>1026</v>
      </c>
      <c r="AF10" s="272">
        <f t="shared" ref="AF10" si="3">+AF11+AF17+AF24+AF32+AF36</f>
        <v>471</v>
      </c>
      <c r="AG10" s="272">
        <f t="shared" ref="AG10" si="4">+AG11+AG17+AG24+AG32+AG36</f>
        <v>908</v>
      </c>
      <c r="AH10" s="272">
        <f t="shared" ref="AH10" si="5">+AH11+AH17+AH24+AH32+AH36</f>
        <v>317</v>
      </c>
      <c r="AI10" s="272">
        <f t="shared" ref="AI10" si="6">+AI11+AI17+AI24+AI32+AI36</f>
        <v>72</v>
      </c>
      <c r="AJ10" s="272">
        <f t="shared" ref="AJ10" si="7">+AJ11+AJ17+AJ24+AJ32+AJ36</f>
        <v>0</v>
      </c>
      <c r="AK10" s="272">
        <f t="shared" ref="AK10" si="8">+AK11+AK17+AK24+AK32+AK36</f>
        <v>336</v>
      </c>
      <c r="AL10" s="272">
        <f t="shared" ref="AL10" si="9">+AL11+AL17+AL24+AL32+AL36</f>
        <v>55</v>
      </c>
      <c r="AM10" s="272">
        <f t="shared" ref="AM10" si="10">+AM11+AM17+AM24+AM32+AM36</f>
        <v>8356</v>
      </c>
      <c r="AN10" s="272">
        <f t="shared" ref="AN10" si="11">+AN11+AN17+AN24+AN32+AN36</f>
        <v>4712</v>
      </c>
      <c r="AO10" s="272">
        <f t="shared" ref="AO10" si="12">+AO11+AO17+AO24+AO32+AO36</f>
        <v>16853</v>
      </c>
      <c r="AP10" s="272">
        <f t="shared" ref="AP10" si="13">+AP11+AP17+AP24+AP32+AP36</f>
        <v>243</v>
      </c>
      <c r="AQ10" s="272">
        <f>+AQ11+AQ17+AQ24+AQ32+AQ36</f>
        <v>5569</v>
      </c>
      <c r="AR10" s="272">
        <f t="shared" ref="AR10" si="14">+AR11+AR17+AR24+AR32+AR36</f>
        <v>55</v>
      </c>
    </row>
    <row r="11" spans="1:44" s="29" customFormat="1" ht="18" customHeight="1">
      <c r="A11" s="253" t="s">
        <v>71</v>
      </c>
      <c r="B11" s="254"/>
      <c r="C11" s="254"/>
      <c r="D11" s="244">
        <v>2</v>
      </c>
      <c r="E11" s="610">
        <f>+I11+K11+M11</f>
        <v>2636</v>
      </c>
      <c r="F11" s="612"/>
      <c r="G11" s="610">
        <f>+J11+L11+N11</f>
        <v>1326</v>
      </c>
      <c r="H11" s="612"/>
      <c r="I11" s="257">
        <f>SUM(I12:I16)</f>
        <v>314</v>
      </c>
      <c r="J11" s="257">
        <f t="shared" ref="J11:V11" si="15">SUM(J12:J16)</f>
        <v>173</v>
      </c>
      <c r="K11" s="257">
        <f t="shared" si="15"/>
        <v>2261</v>
      </c>
      <c r="L11" s="257">
        <f t="shared" si="15"/>
        <v>1107</v>
      </c>
      <c r="M11" s="257">
        <f t="shared" si="15"/>
        <v>61</v>
      </c>
      <c r="N11" s="257">
        <f t="shared" si="15"/>
        <v>46</v>
      </c>
      <c r="O11" s="257">
        <f t="shared" si="15"/>
        <v>1001</v>
      </c>
      <c r="P11" s="257">
        <f t="shared" si="15"/>
        <v>380</v>
      </c>
      <c r="Q11" s="257">
        <f t="shared" si="15"/>
        <v>113</v>
      </c>
      <c r="R11" s="257">
        <f t="shared" si="15"/>
        <v>41</v>
      </c>
      <c r="S11" s="257">
        <f t="shared" si="15"/>
        <v>75</v>
      </c>
      <c r="T11" s="257">
        <f t="shared" si="15"/>
        <v>27</v>
      </c>
      <c r="U11" s="257">
        <f t="shared" si="15"/>
        <v>0</v>
      </c>
      <c r="V11" s="257">
        <f t="shared" si="15"/>
        <v>0</v>
      </c>
      <c r="W11" s="423" t="s">
        <v>71</v>
      </c>
      <c r="X11" s="424"/>
      <c r="Y11" s="424"/>
      <c r="Z11" s="424"/>
      <c r="AA11" s="672"/>
      <c r="AB11" s="244">
        <v>2</v>
      </c>
      <c r="AC11" s="257">
        <f>SUM(AC12:AC16)</f>
        <v>89</v>
      </c>
      <c r="AD11" s="257">
        <f t="shared" ref="AD11" si="16">SUM(AD12:AD16)</f>
        <v>49</v>
      </c>
      <c r="AE11" s="257">
        <f t="shared" ref="AE11" si="17">SUM(AE12:AE16)</f>
        <v>47</v>
      </c>
      <c r="AF11" s="257">
        <f t="shared" ref="AF11" si="18">SUM(AF12:AF16)</f>
        <v>20</v>
      </c>
      <c r="AG11" s="257">
        <f t="shared" ref="AG11" si="19">SUM(AG12:AG16)</f>
        <v>37</v>
      </c>
      <c r="AH11" s="257">
        <f t="shared" ref="AH11" si="20">SUM(AH12:AH16)</f>
        <v>12</v>
      </c>
      <c r="AI11" s="257">
        <f t="shared" ref="AI11" si="21">SUM(AI12:AI16)</f>
        <v>0</v>
      </c>
      <c r="AJ11" s="257">
        <f t="shared" ref="AJ11" si="22">SUM(AJ12:AJ16)</f>
        <v>0</v>
      </c>
      <c r="AK11" s="257">
        <f t="shared" ref="AK11" si="23">SUM(AK12:AK16)</f>
        <v>1</v>
      </c>
      <c r="AL11" s="257">
        <f t="shared" ref="AL11" si="24">SUM(AL12:AL16)</f>
        <v>0</v>
      </c>
      <c r="AM11" s="257">
        <f t="shared" ref="AM11" si="25">SUM(AM12:AM16)</f>
        <v>1273</v>
      </c>
      <c r="AN11" s="257">
        <f t="shared" ref="AN11" si="26">SUM(AN12:AN16)</f>
        <v>797</v>
      </c>
      <c r="AO11" s="257">
        <f t="shared" ref="AO11" si="27">SUM(AO12:AO16)</f>
        <v>2609</v>
      </c>
      <c r="AP11" s="257">
        <f t="shared" ref="AP11" si="28">SUM(AP12:AP16)</f>
        <v>0</v>
      </c>
      <c r="AQ11" s="257">
        <f>SUM(AQ12:AQ16)</f>
        <v>27</v>
      </c>
      <c r="AR11" s="257">
        <f t="shared" ref="AR11" si="29">SUM(AR12:AR16)</f>
        <v>0</v>
      </c>
    </row>
    <row r="12" spans="1:44" s="29" customFormat="1" ht="18" customHeight="1">
      <c r="A12" s="57" t="s">
        <v>72</v>
      </c>
      <c r="B12" s="58"/>
      <c r="C12" s="58"/>
      <c r="D12" s="71">
        <v>3</v>
      </c>
      <c r="E12" s="610">
        <f t="shared" ref="E12:E17" si="30">+I12+K12+M12</f>
        <v>444</v>
      </c>
      <c r="F12" s="612"/>
      <c r="G12" s="610">
        <f t="shared" ref="G12:G17" si="31">+J12+L12+N12</f>
        <v>212</v>
      </c>
      <c r="H12" s="612"/>
      <c r="I12" s="208">
        <v>0</v>
      </c>
      <c r="J12" s="209">
        <v>0</v>
      </c>
      <c r="K12" s="209">
        <v>444</v>
      </c>
      <c r="L12" s="209">
        <v>212</v>
      </c>
      <c r="M12" s="209">
        <v>0</v>
      </c>
      <c r="N12" s="209">
        <v>0</v>
      </c>
      <c r="O12" s="209">
        <v>177</v>
      </c>
      <c r="P12" s="209">
        <v>55</v>
      </c>
      <c r="Q12" s="209">
        <v>36</v>
      </c>
      <c r="R12" s="209">
        <v>15</v>
      </c>
      <c r="S12" s="209">
        <v>3</v>
      </c>
      <c r="T12" s="209">
        <v>3</v>
      </c>
      <c r="U12" s="209">
        <v>0</v>
      </c>
      <c r="V12" s="274">
        <v>0</v>
      </c>
      <c r="W12" s="433" t="s">
        <v>72</v>
      </c>
      <c r="X12" s="437"/>
      <c r="Y12" s="437"/>
      <c r="Z12" s="437"/>
      <c r="AA12" s="434"/>
      <c r="AB12" s="209">
        <v>3</v>
      </c>
      <c r="AC12" s="209">
        <v>63</v>
      </c>
      <c r="AD12" s="209">
        <v>30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  <c r="AL12" s="209">
        <v>0</v>
      </c>
      <c r="AM12" s="209">
        <v>165</v>
      </c>
      <c r="AN12" s="209">
        <v>109</v>
      </c>
      <c r="AO12" s="209">
        <v>444</v>
      </c>
      <c r="AP12" s="209">
        <v>0</v>
      </c>
      <c r="AQ12" s="209">
        <v>0</v>
      </c>
      <c r="AR12" s="209">
        <v>0</v>
      </c>
    </row>
    <row r="13" spans="1:44" s="29" customFormat="1" ht="18" customHeight="1">
      <c r="A13" s="57" t="s">
        <v>73</v>
      </c>
      <c r="B13" s="58"/>
      <c r="C13" s="58"/>
      <c r="D13" s="71">
        <v>4</v>
      </c>
      <c r="E13" s="610">
        <f t="shared" si="30"/>
        <v>248</v>
      </c>
      <c r="F13" s="612"/>
      <c r="G13" s="610">
        <f t="shared" si="31"/>
        <v>110</v>
      </c>
      <c r="H13" s="612"/>
      <c r="I13" s="208">
        <v>0</v>
      </c>
      <c r="J13" s="209">
        <v>0</v>
      </c>
      <c r="K13" s="209">
        <v>248</v>
      </c>
      <c r="L13" s="209">
        <v>110</v>
      </c>
      <c r="M13" s="209">
        <v>0</v>
      </c>
      <c r="N13" s="209">
        <v>0</v>
      </c>
      <c r="O13" s="209">
        <v>149</v>
      </c>
      <c r="P13" s="209">
        <v>63</v>
      </c>
      <c r="Q13" s="209">
        <v>0</v>
      </c>
      <c r="R13" s="209">
        <v>0</v>
      </c>
      <c r="S13" s="209">
        <v>0</v>
      </c>
      <c r="T13" s="209">
        <v>0</v>
      </c>
      <c r="U13" s="209">
        <v>0</v>
      </c>
      <c r="V13" s="274">
        <v>0</v>
      </c>
      <c r="W13" s="433" t="s">
        <v>73</v>
      </c>
      <c r="X13" s="437"/>
      <c r="Y13" s="437"/>
      <c r="Z13" s="437"/>
      <c r="AA13" s="434"/>
      <c r="AB13" s="209">
        <v>4</v>
      </c>
      <c r="AC13" s="209">
        <v>0</v>
      </c>
      <c r="AD13" s="209">
        <v>0</v>
      </c>
      <c r="AE13" s="209">
        <v>6</v>
      </c>
      <c r="AF13" s="209">
        <v>1</v>
      </c>
      <c r="AG13" s="209">
        <v>0</v>
      </c>
      <c r="AH13" s="209">
        <v>0</v>
      </c>
      <c r="AI13" s="209">
        <v>0</v>
      </c>
      <c r="AJ13" s="209">
        <v>0</v>
      </c>
      <c r="AK13" s="209">
        <v>0</v>
      </c>
      <c r="AL13" s="209">
        <v>0</v>
      </c>
      <c r="AM13" s="209">
        <v>93</v>
      </c>
      <c r="AN13" s="209">
        <v>46</v>
      </c>
      <c r="AO13" s="209">
        <v>248</v>
      </c>
      <c r="AP13" s="209">
        <v>0</v>
      </c>
      <c r="AQ13" s="209">
        <v>0</v>
      </c>
      <c r="AR13" s="209">
        <v>0</v>
      </c>
    </row>
    <row r="14" spans="1:44" s="29" customFormat="1" ht="18" customHeight="1">
      <c r="A14" s="57" t="s">
        <v>74</v>
      </c>
      <c r="B14" s="58"/>
      <c r="C14" s="58"/>
      <c r="D14" s="71">
        <v>5</v>
      </c>
      <c r="E14" s="610">
        <f t="shared" si="30"/>
        <v>683</v>
      </c>
      <c r="F14" s="612"/>
      <c r="G14" s="610">
        <f t="shared" si="31"/>
        <v>379</v>
      </c>
      <c r="H14" s="612"/>
      <c r="I14" s="208">
        <v>88</v>
      </c>
      <c r="J14" s="209">
        <v>49</v>
      </c>
      <c r="K14" s="209">
        <v>534</v>
      </c>
      <c r="L14" s="209">
        <v>284</v>
      </c>
      <c r="M14" s="209">
        <v>61</v>
      </c>
      <c r="N14" s="209">
        <v>46</v>
      </c>
      <c r="O14" s="209">
        <v>202</v>
      </c>
      <c r="P14" s="209">
        <v>74</v>
      </c>
      <c r="Q14" s="209">
        <v>17</v>
      </c>
      <c r="R14" s="209">
        <v>10</v>
      </c>
      <c r="S14" s="209">
        <v>51</v>
      </c>
      <c r="T14" s="209">
        <v>23</v>
      </c>
      <c r="U14" s="209">
        <v>0</v>
      </c>
      <c r="V14" s="274">
        <v>0</v>
      </c>
      <c r="W14" s="433" t="s">
        <v>74</v>
      </c>
      <c r="X14" s="437"/>
      <c r="Y14" s="437"/>
      <c r="Z14" s="437"/>
      <c r="AA14" s="434"/>
      <c r="AB14" s="209">
        <v>5</v>
      </c>
      <c r="AC14" s="209">
        <v>24</v>
      </c>
      <c r="AD14" s="209">
        <v>17</v>
      </c>
      <c r="AE14" s="209">
        <v>3</v>
      </c>
      <c r="AF14" s="209">
        <v>1</v>
      </c>
      <c r="AG14" s="209">
        <v>22</v>
      </c>
      <c r="AH14" s="209">
        <v>5</v>
      </c>
      <c r="AI14" s="209">
        <v>0</v>
      </c>
      <c r="AJ14" s="209">
        <v>0</v>
      </c>
      <c r="AK14" s="209">
        <v>1</v>
      </c>
      <c r="AL14" s="209">
        <v>0</v>
      </c>
      <c r="AM14" s="209">
        <v>363</v>
      </c>
      <c r="AN14" s="209">
        <v>249</v>
      </c>
      <c r="AO14" s="209">
        <v>656</v>
      </c>
      <c r="AP14" s="209">
        <v>0</v>
      </c>
      <c r="AQ14" s="209">
        <v>27</v>
      </c>
      <c r="AR14" s="209">
        <v>0</v>
      </c>
    </row>
    <row r="15" spans="1:44" s="29" customFormat="1" ht="18" customHeight="1">
      <c r="A15" s="57" t="s">
        <v>75</v>
      </c>
      <c r="B15" s="58"/>
      <c r="C15" s="58"/>
      <c r="D15" s="71">
        <v>6</v>
      </c>
      <c r="E15" s="610">
        <f t="shared" si="30"/>
        <v>541</v>
      </c>
      <c r="F15" s="612"/>
      <c r="G15" s="610">
        <f t="shared" si="31"/>
        <v>284</v>
      </c>
      <c r="H15" s="612"/>
      <c r="I15" s="208">
        <v>111</v>
      </c>
      <c r="J15" s="209">
        <v>84</v>
      </c>
      <c r="K15" s="209">
        <v>430</v>
      </c>
      <c r="L15" s="209">
        <v>200</v>
      </c>
      <c r="M15" s="209">
        <v>0</v>
      </c>
      <c r="N15" s="209">
        <v>0</v>
      </c>
      <c r="O15" s="209">
        <v>259</v>
      </c>
      <c r="P15" s="209">
        <v>112</v>
      </c>
      <c r="Q15" s="209">
        <v>5</v>
      </c>
      <c r="R15" s="209">
        <v>2</v>
      </c>
      <c r="S15" s="209">
        <v>0</v>
      </c>
      <c r="T15" s="209">
        <v>0</v>
      </c>
      <c r="U15" s="209">
        <v>0</v>
      </c>
      <c r="V15" s="274">
        <v>0</v>
      </c>
      <c r="W15" s="433" t="s">
        <v>75</v>
      </c>
      <c r="X15" s="437"/>
      <c r="Y15" s="437"/>
      <c r="Z15" s="437"/>
      <c r="AA15" s="434"/>
      <c r="AB15" s="209">
        <v>6</v>
      </c>
      <c r="AC15" s="209">
        <v>2</v>
      </c>
      <c r="AD15" s="209">
        <v>2</v>
      </c>
      <c r="AE15" s="209">
        <v>7</v>
      </c>
      <c r="AF15" s="209">
        <v>0</v>
      </c>
      <c r="AG15" s="209">
        <v>15</v>
      </c>
      <c r="AH15" s="209">
        <v>7</v>
      </c>
      <c r="AI15" s="209">
        <v>0</v>
      </c>
      <c r="AJ15" s="209">
        <v>0</v>
      </c>
      <c r="AK15" s="209">
        <v>0</v>
      </c>
      <c r="AL15" s="209">
        <v>0</v>
      </c>
      <c r="AM15" s="209">
        <v>253</v>
      </c>
      <c r="AN15" s="209">
        <v>161</v>
      </c>
      <c r="AO15" s="209">
        <v>541</v>
      </c>
      <c r="AP15" s="209">
        <v>0</v>
      </c>
      <c r="AQ15" s="209">
        <v>0</v>
      </c>
      <c r="AR15" s="209">
        <v>0</v>
      </c>
    </row>
    <row r="16" spans="1:44" s="29" customFormat="1" ht="18" customHeight="1">
      <c r="A16" s="57" t="s">
        <v>76</v>
      </c>
      <c r="B16" s="58"/>
      <c r="C16" s="58"/>
      <c r="D16" s="71">
        <v>7</v>
      </c>
      <c r="E16" s="610">
        <f t="shared" si="30"/>
        <v>720</v>
      </c>
      <c r="F16" s="612"/>
      <c r="G16" s="610">
        <f t="shared" si="31"/>
        <v>341</v>
      </c>
      <c r="H16" s="612"/>
      <c r="I16" s="208">
        <v>115</v>
      </c>
      <c r="J16" s="209">
        <v>40</v>
      </c>
      <c r="K16" s="209">
        <v>605</v>
      </c>
      <c r="L16" s="209">
        <v>301</v>
      </c>
      <c r="M16" s="209">
        <v>0</v>
      </c>
      <c r="N16" s="209">
        <v>0</v>
      </c>
      <c r="O16" s="209">
        <v>214</v>
      </c>
      <c r="P16" s="209">
        <v>76</v>
      </c>
      <c r="Q16" s="209">
        <v>55</v>
      </c>
      <c r="R16" s="209">
        <v>14</v>
      </c>
      <c r="S16" s="209">
        <v>21</v>
      </c>
      <c r="T16" s="209">
        <v>1</v>
      </c>
      <c r="U16" s="209">
        <v>0</v>
      </c>
      <c r="V16" s="274">
        <v>0</v>
      </c>
      <c r="W16" s="433" t="s">
        <v>76</v>
      </c>
      <c r="X16" s="437"/>
      <c r="Y16" s="437"/>
      <c r="Z16" s="437"/>
      <c r="AA16" s="434"/>
      <c r="AB16" s="209">
        <v>7</v>
      </c>
      <c r="AC16" s="209">
        <v>0</v>
      </c>
      <c r="AD16" s="209">
        <v>0</v>
      </c>
      <c r="AE16" s="209">
        <v>31</v>
      </c>
      <c r="AF16" s="209">
        <v>18</v>
      </c>
      <c r="AG16" s="209">
        <v>0</v>
      </c>
      <c r="AH16" s="209">
        <v>0</v>
      </c>
      <c r="AI16" s="209">
        <v>0</v>
      </c>
      <c r="AJ16" s="209">
        <v>0</v>
      </c>
      <c r="AK16" s="209">
        <v>0</v>
      </c>
      <c r="AL16" s="209">
        <v>0</v>
      </c>
      <c r="AM16" s="209">
        <v>399</v>
      </c>
      <c r="AN16" s="209">
        <v>232</v>
      </c>
      <c r="AO16" s="209">
        <v>720</v>
      </c>
      <c r="AP16" s="209">
        <v>0</v>
      </c>
      <c r="AQ16" s="209">
        <v>0</v>
      </c>
      <c r="AR16" s="209">
        <v>0</v>
      </c>
    </row>
    <row r="17" spans="1:44" s="29" customFormat="1" ht="18" customHeight="1">
      <c r="A17" s="253" t="s">
        <v>77</v>
      </c>
      <c r="B17" s="254"/>
      <c r="C17" s="318"/>
      <c r="D17" s="319">
        <v>8</v>
      </c>
      <c r="E17" s="610">
        <f t="shared" si="30"/>
        <v>4170</v>
      </c>
      <c r="F17" s="612"/>
      <c r="G17" s="610">
        <f t="shared" si="31"/>
        <v>2247</v>
      </c>
      <c r="H17" s="612"/>
      <c r="I17" s="257">
        <f t="shared" ref="I17" si="32">SUM(I18:I23)</f>
        <v>75</v>
      </c>
      <c r="J17" s="257">
        <f t="shared" ref="J17" si="33">SUM(J18:J23)</f>
        <v>50</v>
      </c>
      <c r="K17" s="257">
        <f t="shared" ref="K17" si="34">SUM(K18:K23)</f>
        <v>4057</v>
      </c>
      <c r="L17" s="257">
        <f t="shared" ref="L17" si="35">SUM(L18:L23)</f>
        <v>2164</v>
      </c>
      <c r="M17" s="257">
        <f t="shared" ref="M17:V17" si="36">SUM(M18:M23)</f>
        <v>38</v>
      </c>
      <c r="N17" s="257">
        <f t="shared" si="36"/>
        <v>33</v>
      </c>
      <c r="O17" s="257">
        <f t="shared" si="36"/>
        <v>1205</v>
      </c>
      <c r="P17" s="257">
        <f t="shared" si="36"/>
        <v>431</v>
      </c>
      <c r="Q17" s="257">
        <f t="shared" si="36"/>
        <v>182</v>
      </c>
      <c r="R17" s="257">
        <f t="shared" si="36"/>
        <v>94</v>
      </c>
      <c r="S17" s="257">
        <f t="shared" si="36"/>
        <v>11</v>
      </c>
      <c r="T17" s="257">
        <f t="shared" si="36"/>
        <v>9</v>
      </c>
      <c r="U17" s="257">
        <f t="shared" si="36"/>
        <v>10</v>
      </c>
      <c r="V17" s="257">
        <f t="shared" si="36"/>
        <v>3</v>
      </c>
      <c r="W17" s="423" t="s">
        <v>77</v>
      </c>
      <c r="X17" s="424"/>
      <c r="Y17" s="424"/>
      <c r="Z17" s="424"/>
      <c r="AA17" s="672"/>
      <c r="AB17" s="319">
        <v>8</v>
      </c>
      <c r="AC17" s="257">
        <f>SUM(AC18:AC23)</f>
        <v>51</v>
      </c>
      <c r="AD17" s="257">
        <f t="shared" ref="AD17" si="37">SUM(AD18:AD23)</f>
        <v>37</v>
      </c>
      <c r="AE17" s="257">
        <f t="shared" ref="AE17" si="38">SUM(AE18:AE23)</f>
        <v>159</v>
      </c>
      <c r="AF17" s="257">
        <f t="shared" ref="AF17" si="39">SUM(AF18:AF23)</f>
        <v>85</v>
      </c>
      <c r="AG17" s="257">
        <f t="shared" ref="AG17" si="40">SUM(AG18:AG23)</f>
        <v>22</v>
      </c>
      <c r="AH17" s="257">
        <f t="shared" ref="AH17" si="41">SUM(AH18:AH23)</f>
        <v>21</v>
      </c>
      <c r="AI17" s="257">
        <f t="shared" ref="AI17" si="42">SUM(AI18:AI23)</f>
        <v>44</v>
      </c>
      <c r="AJ17" s="257">
        <f t="shared" ref="AJ17" si="43">SUM(AJ18:AJ23)</f>
        <v>0</v>
      </c>
      <c r="AK17" s="257">
        <f t="shared" ref="AK17" si="44">SUM(AK18:AK23)</f>
        <v>0</v>
      </c>
      <c r="AL17" s="257">
        <f t="shared" ref="AL17" si="45">SUM(AL18:AL23)</f>
        <v>0</v>
      </c>
      <c r="AM17" s="257">
        <f t="shared" ref="AM17" si="46">SUM(AM18:AM23)</f>
        <v>2486</v>
      </c>
      <c r="AN17" s="257">
        <f t="shared" ref="AN17" si="47">SUM(AN18:AN23)</f>
        <v>1567</v>
      </c>
      <c r="AO17" s="257">
        <f t="shared" ref="AO17" si="48">SUM(AO18:AO23)</f>
        <v>4170</v>
      </c>
      <c r="AP17" s="257">
        <f t="shared" ref="AP17" si="49">SUM(AP18:AP23)</f>
        <v>0</v>
      </c>
      <c r="AQ17" s="257">
        <f>SUM(AQ18:AQ23)</f>
        <v>0</v>
      </c>
      <c r="AR17" s="257">
        <f t="shared" ref="AR17" si="50">SUM(AR18:AR23)</f>
        <v>0</v>
      </c>
    </row>
    <row r="18" spans="1:44" s="29" customFormat="1" ht="18" customHeight="1">
      <c r="A18" s="57" t="s">
        <v>78</v>
      </c>
      <c r="B18" s="58"/>
      <c r="C18" s="58"/>
      <c r="D18" s="71">
        <v>9</v>
      </c>
      <c r="E18" s="610">
        <f t="shared" ref="E18:E45" si="51">+I18+K18+M18</f>
        <v>1083</v>
      </c>
      <c r="F18" s="612"/>
      <c r="G18" s="610">
        <f t="shared" ref="G18:G45" si="52">+J18+L18+N18</f>
        <v>558</v>
      </c>
      <c r="H18" s="612"/>
      <c r="I18" s="208">
        <v>0</v>
      </c>
      <c r="J18" s="209">
        <v>0</v>
      </c>
      <c r="K18" s="209">
        <v>1083</v>
      </c>
      <c r="L18" s="209">
        <v>558</v>
      </c>
      <c r="M18" s="209">
        <v>0</v>
      </c>
      <c r="N18" s="209">
        <v>0</v>
      </c>
      <c r="O18" s="209">
        <v>120</v>
      </c>
      <c r="P18" s="209">
        <v>30</v>
      </c>
      <c r="Q18" s="209">
        <v>24</v>
      </c>
      <c r="R18" s="209">
        <v>8</v>
      </c>
      <c r="S18" s="209">
        <v>8</v>
      </c>
      <c r="T18" s="209">
        <v>7</v>
      </c>
      <c r="U18" s="209">
        <v>0</v>
      </c>
      <c r="V18" s="274">
        <v>0</v>
      </c>
      <c r="W18" s="433" t="s">
        <v>78</v>
      </c>
      <c r="X18" s="437"/>
      <c r="Y18" s="437"/>
      <c r="Z18" s="437"/>
      <c r="AA18" s="434"/>
      <c r="AB18" s="209">
        <v>9</v>
      </c>
      <c r="AC18" s="209">
        <v>3</v>
      </c>
      <c r="AD18" s="209">
        <v>2</v>
      </c>
      <c r="AE18" s="209">
        <v>0</v>
      </c>
      <c r="AF18" s="209">
        <v>0</v>
      </c>
      <c r="AG18" s="209">
        <v>0</v>
      </c>
      <c r="AH18" s="209">
        <v>0</v>
      </c>
      <c r="AI18" s="209">
        <v>0</v>
      </c>
      <c r="AJ18" s="209">
        <v>0</v>
      </c>
      <c r="AK18" s="209">
        <v>0</v>
      </c>
      <c r="AL18" s="209">
        <v>0</v>
      </c>
      <c r="AM18" s="209">
        <v>928</v>
      </c>
      <c r="AN18" s="209">
        <v>511</v>
      </c>
      <c r="AO18" s="209">
        <v>1083</v>
      </c>
      <c r="AP18" s="209">
        <v>0</v>
      </c>
      <c r="AQ18" s="209">
        <v>0</v>
      </c>
      <c r="AR18" s="209">
        <v>0</v>
      </c>
    </row>
    <row r="19" spans="1:44" s="29" customFormat="1" ht="18" customHeight="1">
      <c r="A19" s="57" t="s">
        <v>79</v>
      </c>
      <c r="B19" s="58"/>
      <c r="C19" s="58"/>
      <c r="D19" s="71">
        <v>10</v>
      </c>
      <c r="E19" s="610">
        <f t="shared" si="51"/>
        <v>846</v>
      </c>
      <c r="F19" s="612"/>
      <c r="G19" s="610">
        <f t="shared" si="52"/>
        <v>480</v>
      </c>
      <c r="H19" s="612"/>
      <c r="I19" s="208">
        <v>29</v>
      </c>
      <c r="J19" s="209">
        <v>22</v>
      </c>
      <c r="K19" s="209">
        <v>817</v>
      </c>
      <c r="L19" s="209">
        <v>458</v>
      </c>
      <c r="M19" s="209">
        <v>0</v>
      </c>
      <c r="N19" s="209">
        <v>0</v>
      </c>
      <c r="O19" s="209">
        <v>282</v>
      </c>
      <c r="P19" s="209">
        <v>116</v>
      </c>
      <c r="Q19" s="209">
        <v>9</v>
      </c>
      <c r="R19" s="209">
        <v>8</v>
      </c>
      <c r="S19" s="209">
        <v>0</v>
      </c>
      <c r="T19" s="209">
        <v>0</v>
      </c>
      <c r="U19" s="209">
        <v>0</v>
      </c>
      <c r="V19" s="274">
        <v>0</v>
      </c>
      <c r="W19" s="433" t="s">
        <v>79</v>
      </c>
      <c r="X19" s="437"/>
      <c r="Y19" s="437"/>
      <c r="Z19" s="437"/>
      <c r="AA19" s="434"/>
      <c r="AB19" s="209">
        <v>10</v>
      </c>
      <c r="AC19" s="209">
        <v>1</v>
      </c>
      <c r="AD19" s="209">
        <v>1</v>
      </c>
      <c r="AE19" s="209">
        <v>21</v>
      </c>
      <c r="AF19" s="209">
        <v>6</v>
      </c>
      <c r="AG19" s="209">
        <v>17</v>
      </c>
      <c r="AH19" s="209">
        <v>16</v>
      </c>
      <c r="AI19" s="209">
        <v>40</v>
      </c>
      <c r="AJ19" s="209">
        <v>0</v>
      </c>
      <c r="AK19" s="209">
        <v>0</v>
      </c>
      <c r="AL19" s="209">
        <v>0</v>
      </c>
      <c r="AM19" s="209">
        <v>476</v>
      </c>
      <c r="AN19" s="209">
        <v>333</v>
      </c>
      <c r="AO19" s="209">
        <v>846</v>
      </c>
      <c r="AP19" s="209">
        <v>0</v>
      </c>
      <c r="AQ19" s="209">
        <v>0</v>
      </c>
      <c r="AR19" s="209">
        <v>0</v>
      </c>
    </row>
    <row r="20" spans="1:44" s="29" customFormat="1" ht="18" customHeight="1">
      <c r="A20" s="57" t="s">
        <v>80</v>
      </c>
      <c r="B20" s="58"/>
      <c r="C20" s="58"/>
      <c r="D20" s="71">
        <v>11</v>
      </c>
      <c r="E20" s="610">
        <f t="shared" si="51"/>
        <v>459</v>
      </c>
      <c r="F20" s="612"/>
      <c r="G20" s="610">
        <f t="shared" si="52"/>
        <v>264</v>
      </c>
      <c r="H20" s="612"/>
      <c r="I20" s="208">
        <v>0</v>
      </c>
      <c r="J20" s="209">
        <v>0</v>
      </c>
      <c r="K20" s="209">
        <v>459</v>
      </c>
      <c r="L20" s="209">
        <v>264</v>
      </c>
      <c r="M20" s="209">
        <v>0</v>
      </c>
      <c r="N20" s="209">
        <v>0</v>
      </c>
      <c r="O20" s="209">
        <v>50</v>
      </c>
      <c r="P20" s="209">
        <v>11</v>
      </c>
      <c r="Q20" s="209">
        <v>1</v>
      </c>
      <c r="R20" s="209">
        <v>1</v>
      </c>
      <c r="S20" s="209">
        <v>0</v>
      </c>
      <c r="T20" s="209">
        <v>0</v>
      </c>
      <c r="U20" s="209">
        <v>0</v>
      </c>
      <c r="V20" s="274">
        <v>0</v>
      </c>
      <c r="W20" s="433" t="s">
        <v>80</v>
      </c>
      <c r="X20" s="437"/>
      <c r="Y20" s="437"/>
      <c r="Z20" s="437"/>
      <c r="AA20" s="434"/>
      <c r="AB20" s="209">
        <v>11</v>
      </c>
      <c r="AC20" s="209">
        <v>0</v>
      </c>
      <c r="AD20" s="209">
        <v>0</v>
      </c>
      <c r="AE20" s="209">
        <v>0</v>
      </c>
      <c r="AF20" s="209">
        <v>0</v>
      </c>
      <c r="AG20" s="209">
        <v>0</v>
      </c>
      <c r="AH20" s="209">
        <v>0</v>
      </c>
      <c r="AI20" s="209">
        <v>0</v>
      </c>
      <c r="AJ20" s="209">
        <v>0</v>
      </c>
      <c r="AK20" s="209">
        <v>0</v>
      </c>
      <c r="AL20" s="209">
        <v>0</v>
      </c>
      <c r="AM20" s="209">
        <v>408</v>
      </c>
      <c r="AN20" s="209">
        <v>252</v>
      </c>
      <c r="AO20" s="209">
        <v>459</v>
      </c>
      <c r="AP20" s="209">
        <v>0</v>
      </c>
      <c r="AQ20" s="209">
        <v>0</v>
      </c>
      <c r="AR20" s="209">
        <v>0</v>
      </c>
    </row>
    <row r="21" spans="1:44" s="29" customFormat="1" ht="18" customHeight="1">
      <c r="A21" s="57" t="s">
        <v>81</v>
      </c>
      <c r="B21" s="58"/>
      <c r="C21" s="58"/>
      <c r="D21" s="71">
        <v>12</v>
      </c>
      <c r="E21" s="610">
        <f t="shared" si="51"/>
        <v>624</v>
      </c>
      <c r="F21" s="612"/>
      <c r="G21" s="610">
        <f t="shared" si="52"/>
        <v>273</v>
      </c>
      <c r="H21" s="612"/>
      <c r="I21" s="208">
        <v>0</v>
      </c>
      <c r="J21" s="209">
        <v>0</v>
      </c>
      <c r="K21" s="209">
        <v>624</v>
      </c>
      <c r="L21" s="209">
        <v>273</v>
      </c>
      <c r="M21" s="209">
        <v>0</v>
      </c>
      <c r="N21" s="209">
        <v>0</v>
      </c>
      <c r="O21" s="209">
        <v>323</v>
      </c>
      <c r="P21" s="209">
        <v>109</v>
      </c>
      <c r="Q21" s="209">
        <v>129</v>
      </c>
      <c r="R21" s="209">
        <v>68</v>
      </c>
      <c r="S21" s="209">
        <v>3</v>
      </c>
      <c r="T21" s="209">
        <v>2</v>
      </c>
      <c r="U21" s="209">
        <v>10</v>
      </c>
      <c r="V21" s="274">
        <v>3</v>
      </c>
      <c r="W21" s="433" t="s">
        <v>81</v>
      </c>
      <c r="X21" s="437"/>
      <c r="Y21" s="437"/>
      <c r="Z21" s="437"/>
      <c r="AA21" s="434"/>
      <c r="AB21" s="209">
        <v>12</v>
      </c>
      <c r="AC21" s="209">
        <v>47</v>
      </c>
      <c r="AD21" s="209">
        <v>34</v>
      </c>
      <c r="AE21" s="209">
        <v>19</v>
      </c>
      <c r="AF21" s="209">
        <v>7</v>
      </c>
      <c r="AG21" s="209">
        <v>5</v>
      </c>
      <c r="AH21" s="209">
        <v>5</v>
      </c>
      <c r="AI21" s="209">
        <v>2</v>
      </c>
      <c r="AJ21" s="209">
        <v>0</v>
      </c>
      <c r="AK21" s="209">
        <v>0</v>
      </c>
      <c r="AL21" s="209">
        <v>0</v>
      </c>
      <c r="AM21" s="209">
        <v>86</v>
      </c>
      <c r="AN21" s="209">
        <v>45</v>
      </c>
      <c r="AO21" s="209">
        <v>624</v>
      </c>
      <c r="AP21" s="209">
        <v>0</v>
      </c>
      <c r="AQ21" s="209">
        <v>0</v>
      </c>
      <c r="AR21" s="209">
        <v>0</v>
      </c>
    </row>
    <row r="22" spans="1:44" s="29" customFormat="1" ht="18" customHeight="1">
      <c r="A22" s="57" t="s">
        <v>82</v>
      </c>
      <c r="B22" s="58"/>
      <c r="C22" s="58"/>
      <c r="D22" s="71">
        <v>13</v>
      </c>
      <c r="E22" s="610">
        <f t="shared" si="51"/>
        <v>836</v>
      </c>
      <c r="F22" s="612"/>
      <c r="G22" s="610">
        <f t="shared" si="52"/>
        <v>532</v>
      </c>
      <c r="H22" s="612"/>
      <c r="I22" s="208">
        <v>46</v>
      </c>
      <c r="J22" s="209">
        <v>28</v>
      </c>
      <c r="K22" s="209">
        <v>790</v>
      </c>
      <c r="L22" s="209">
        <v>504</v>
      </c>
      <c r="M22" s="209">
        <v>0</v>
      </c>
      <c r="N22" s="209">
        <v>0</v>
      </c>
      <c r="O22" s="209">
        <v>222</v>
      </c>
      <c r="P22" s="209">
        <v>88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74">
        <v>0</v>
      </c>
      <c r="W22" s="433" t="s">
        <v>82</v>
      </c>
      <c r="X22" s="437"/>
      <c r="Y22" s="437"/>
      <c r="Z22" s="437"/>
      <c r="AA22" s="434"/>
      <c r="AB22" s="209">
        <v>13</v>
      </c>
      <c r="AC22" s="209">
        <v>0</v>
      </c>
      <c r="AD22" s="209">
        <v>0</v>
      </c>
      <c r="AE22" s="209">
        <v>109</v>
      </c>
      <c r="AF22" s="209">
        <v>70</v>
      </c>
      <c r="AG22" s="209">
        <v>0</v>
      </c>
      <c r="AH22" s="209">
        <v>0</v>
      </c>
      <c r="AI22" s="209">
        <v>0</v>
      </c>
      <c r="AJ22" s="209">
        <v>0</v>
      </c>
      <c r="AK22" s="209">
        <v>0</v>
      </c>
      <c r="AL22" s="209">
        <v>0</v>
      </c>
      <c r="AM22" s="209">
        <v>505</v>
      </c>
      <c r="AN22" s="209">
        <v>374</v>
      </c>
      <c r="AO22" s="209">
        <v>836</v>
      </c>
      <c r="AP22" s="209">
        <v>0</v>
      </c>
      <c r="AQ22" s="209">
        <v>0</v>
      </c>
      <c r="AR22" s="209">
        <v>0</v>
      </c>
    </row>
    <row r="23" spans="1:44" s="29" customFormat="1" ht="18" customHeight="1">
      <c r="A23" s="57" t="s">
        <v>83</v>
      </c>
      <c r="B23" s="58"/>
      <c r="C23" s="58"/>
      <c r="D23" s="71">
        <v>14</v>
      </c>
      <c r="E23" s="610">
        <f t="shared" si="51"/>
        <v>322</v>
      </c>
      <c r="F23" s="612"/>
      <c r="G23" s="610">
        <f t="shared" si="52"/>
        <v>140</v>
      </c>
      <c r="H23" s="612"/>
      <c r="I23" s="208">
        <v>0</v>
      </c>
      <c r="J23" s="209">
        <v>0</v>
      </c>
      <c r="K23" s="209">
        <v>284</v>
      </c>
      <c r="L23" s="209">
        <v>107</v>
      </c>
      <c r="M23" s="209">
        <v>38</v>
      </c>
      <c r="N23" s="209">
        <v>33</v>
      </c>
      <c r="O23" s="209">
        <v>208</v>
      </c>
      <c r="P23" s="209">
        <v>77</v>
      </c>
      <c r="Q23" s="209">
        <v>19</v>
      </c>
      <c r="R23" s="209">
        <v>9</v>
      </c>
      <c r="S23" s="209">
        <v>0</v>
      </c>
      <c r="T23" s="209">
        <v>0</v>
      </c>
      <c r="U23" s="209">
        <v>0</v>
      </c>
      <c r="V23" s="274">
        <v>0</v>
      </c>
      <c r="W23" s="433" t="s">
        <v>83</v>
      </c>
      <c r="X23" s="437"/>
      <c r="Y23" s="437"/>
      <c r="Z23" s="437"/>
      <c r="AA23" s="434"/>
      <c r="AB23" s="209">
        <v>14</v>
      </c>
      <c r="AC23" s="209">
        <v>0</v>
      </c>
      <c r="AD23" s="209">
        <v>0</v>
      </c>
      <c r="AE23" s="209">
        <v>10</v>
      </c>
      <c r="AF23" s="209">
        <v>2</v>
      </c>
      <c r="AG23" s="209">
        <v>0</v>
      </c>
      <c r="AH23" s="209">
        <v>0</v>
      </c>
      <c r="AI23" s="209">
        <v>2</v>
      </c>
      <c r="AJ23" s="209">
        <v>0</v>
      </c>
      <c r="AK23" s="209">
        <v>0</v>
      </c>
      <c r="AL23" s="209">
        <v>0</v>
      </c>
      <c r="AM23" s="209">
        <v>83</v>
      </c>
      <c r="AN23" s="209">
        <v>52</v>
      </c>
      <c r="AO23" s="209">
        <v>322</v>
      </c>
      <c r="AP23" s="209">
        <v>0</v>
      </c>
      <c r="AQ23" s="209">
        <v>0</v>
      </c>
      <c r="AR23" s="209">
        <v>0</v>
      </c>
    </row>
    <row r="24" spans="1:44" s="29" customFormat="1" ht="18" customHeight="1">
      <c r="A24" s="253" t="s">
        <v>84</v>
      </c>
      <c r="B24" s="320"/>
      <c r="C24" s="320"/>
      <c r="D24" s="319">
        <v>15</v>
      </c>
      <c r="E24" s="610">
        <f t="shared" si="51"/>
        <v>4249</v>
      </c>
      <c r="F24" s="612"/>
      <c r="G24" s="610">
        <f t="shared" si="52"/>
        <v>1596</v>
      </c>
      <c r="H24" s="612"/>
      <c r="I24" s="257">
        <f t="shared" ref="I24" si="53">SUM(I25:I31)</f>
        <v>251</v>
      </c>
      <c r="J24" s="257">
        <f t="shared" ref="J24" si="54">SUM(J25:J31)</f>
        <v>93</v>
      </c>
      <c r="K24" s="257">
        <f t="shared" ref="K24" si="55">SUM(K25:K31)</f>
        <v>3961</v>
      </c>
      <c r="L24" s="257">
        <f t="shared" ref="L24" si="56">SUM(L25:L31)</f>
        <v>1469</v>
      </c>
      <c r="M24" s="257">
        <f t="shared" ref="M24:V24" si="57">SUM(M25:M31)</f>
        <v>37</v>
      </c>
      <c r="N24" s="257">
        <f t="shared" si="57"/>
        <v>34</v>
      </c>
      <c r="O24" s="257">
        <f t="shared" si="57"/>
        <v>1590</v>
      </c>
      <c r="P24" s="257">
        <f t="shared" si="57"/>
        <v>462</v>
      </c>
      <c r="Q24" s="257">
        <f t="shared" si="57"/>
        <v>286</v>
      </c>
      <c r="R24" s="257">
        <f t="shared" si="57"/>
        <v>104</v>
      </c>
      <c r="S24" s="257">
        <f t="shared" si="57"/>
        <v>81</v>
      </c>
      <c r="T24" s="257">
        <f t="shared" si="57"/>
        <v>38</v>
      </c>
      <c r="U24" s="257">
        <f t="shared" si="57"/>
        <v>6</v>
      </c>
      <c r="V24" s="257">
        <f t="shared" si="57"/>
        <v>1</v>
      </c>
      <c r="W24" s="423" t="s">
        <v>84</v>
      </c>
      <c r="X24" s="424"/>
      <c r="Y24" s="424"/>
      <c r="Z24" s="424"/>
      <c r="AA24" s="672"/>
      <c r="AB24" s="319">
        <v>15</v>
      </c>
      <c r="AC24" s="257">
        <f>SUM(AC25:AC31)</f>
        <v>36</v>
      </c>
      <c r="AD24" s="257">
        <f t="shared" ref="AD24" si="58">SUM(AD25:AD31)</f>
        <v>23</v>
      </c>
      <c r="AE24" s="257">
        <f t="shared" ref="AE24" si="59">SUM(AE25:AE31)</f>
        <v>217</v>
      </c>
      <c r="AF24" s="257">
        <f t="shared" ref="AF24" si="60">SUM(AF25:AF31)</f>
        <v>89</v>
      </c>
      <c r="AG24" s="257">
        <f t="shared" ref="AG24" si="61">SUM(AG25:AG31)</f>
        <v>524</v>
      </c>
      <c r="AH24" s="257">
        <f t="shared" ref="AH24" si="62">SUM(AH25:AH31)</f>
        <v>204</v>
      </c>
      <c r="AI24" s="257">
        <f t="shared" ref="AI24" si="63">SUM(AI25:AI31)</f>
        <v>4</v>
      </c>
      <c r="AJ24" s="257">
        <f t="shared" ref="AJ24" si="64">SUM(AJ25:AJ31)</f>
        <v>0</v>
      </c>
      <c r="AK24" s="257">
        <f t="shared" ref="AK24" si="65">SUM(AK25:AK31)</f>
        <v>83</v>
      </c>
      <c r="AL24" s="257">
        <f t="shared" ref="AL24" si="66">SUM(AL25:AL31)</f>
        <v>0</v>
      </c>
      <c r="AM24" s="257">
        <f t="shared" ref="AM24" si="67">SUM(AM25:AM31)</f>
        <v>1422</v>
      </c>
      <c r="AN24" s="257">
        <f t="shared" ref="AN24" si="68">SUM(AN25:AN31)</f>
        <v>675</v>
      </c>
      <c r="AO24" s="257">
        <f t="shared" ref="AO24" si="69">SUM(AO25:AO31)</f>
        <v>3776</v>
      </c>
      <c r="AP24" s="257">
        <f t="shared" ref="AP24" si="70">SUM(AP25:AP31)</f>
        <v>123</v>
      </c>
      <c r="AQ24" s="257">
        <f>SUM(AQ25:AQ31)</f>
        <v>345</v>
      </c>
      <c r="AR24" s="257">
        <f t="shared" ref="AR24" si="71">SUM(AR25:AR31)</f>
        <v>5</v>
      </c>
    </row>
    <row r="25" spans="1:44" s="29" customFormat="1" ht="18" customHeight="1">
      <c r="A25" s="57" t="s">
        <v>85</v>
      </c>
      <c r="B25" s="58"/>
      <c r="C25" s="58"/>
      <c r="D25" s="71">
        <v>16</v>
      </c>
      <c r="E25" s="610">
        <f t="shared" si="51"/>
        <v>264</v>
      </c>
      <c r="F25" s="612"/>
      <c r="G25" s="610">
        <f t="shared" si="52"/>
        <v>57</v>
      </c>
      <c r="H25" s="612"/>
      <c r="I25" s="208">
        <v>52</v>
      </c>
      <c r="J25" s="209">
        <v>14</v>
      </c>
      <c r="K25" s="209">
        <v>212</v>
      </c>
      <c r="L25" s="209">
        <v>43</v>
      </c>
      <c r="M25" s="209">
        <v>0</v>
      </c>
      <c r="N25" s="209">
        <v>0</v>
      </c>
      <c r="O25" s="209">
        <v>103</v>
      </c>
      <c r="P25" s="209">
        <v>15</v>
      </c>
      <c r="Q25" s="209">
        <v>11</v>
      </c>
      <c r="R25" s="209">
        <v>6</v>
      </c>
      <c r="S25" s="209">
        <v>13</v>
      </c>
      <c r="T25" s="209">
        <v>2</v>
      </c>
      <c r="U25" s="209">
        <v>0</v>
      </c>
      <c r="V25" s="274">
        <v>0</v>
      </c>
      <c r="W25" s="433" t="s">
        <v>85</v>
      </c>
      <c r="X25" s="437"/>
      <c r="Y25" s="437"/>
      <c r="Z25" s="437"/>
      <c r="AA25" s="434"/>
      <c r="AB25" s="209">
        <v>16</v>
      </c>
      <c r="AC25" s="209">
        <v>3</v>
      </c>
      <c r="AD25" s="209">
        <v>2</v>
      </c>
      <c r="AE25" s="209">
        <v>0</v>
      </c>
      <c r="AF25" s="209">
        <v>0</v>
      </c>
      <c r="AG25" s="209">
        <v>11</v>
      </c>
      <c r="AH25" s="209">
        <v>3</v>
      </c>
      <c r="AI25" s="209">
        <v>0</v>
      </c>
      <c r="AJ25" s="209">
        <v>0</v>
      </c>
      <c r="AK25" s="209">
        <v>45</v>
      </c>
      <c r="AL25" s="209">
        <v>0</v>
      </c>
      <c r="AM25" s="209">
        <v>78</v>
      </c>
      <c r="AN25" s="209">
        <v>29</v>
      </c>
      <c r="AO25" s="209">
        <v>264</v>
      </c>
      <c r="AP25" s="209">
        <v>0</v>
      </c>
      <c r="AQ25" s="209">
        <v>0</v>
      </c>
      <c r="AR25" s="209">
        <v>0</v>
      </c>
    </row>
    <row r="26" spans="1:44" s="29" customFormat="1" ht="18" customHeight="1">
      <c r="A26" s="57" t="s">
        <v>86</v>
      </c>
      <c r="B26" s="58"/>
      <c r="C26" s="58"/>
      <c r="D26" s="71">
        <v>17</v>
      </c>
      <c r="E26" s="610">
        <f t="shared" si="51"/>
        <v>1156</v>
      </c>
      <c r="F26" s="612"/>
      <c r="G26" s="610">
        <f t="shared" si="52"/>
        <v>363</v>
      </c>
      <c r="H26" s="612"/>
      <c r="I26" s="208">
        <v>172</v>
      </c>
      <c r="J26" s="209">
        <v>64</v>
      </c>
      <c r="K26" s="209">
        <v>970</v>
      </c>
      <c r="L26" s="209">
        <v>285</v>
      </c>
      <c r="M26" s="209">
        <v>14</v>
      </c>
      <c r="N26" s="209">
        <v>14</v>
      </c>
      <c r="O26" s="209">
        <v>561</v>
      </c>
      <c r="P26" s="209">
        <v>161</v>
      </c>
      <c r="Q26" s="209">
        <v>96</v>
      </c>
      <c r="R26" s="209">
        <v>30</v>
      </c>
      <c r="S26" s="209">
        <v>27</v>
      </c>
      <c r="T26" s="209">
        <v>14</v>
      </c>
      <c r="U26" s="209">
        <v>6</v>
      </c>
      <c r="V26" s="274">
        <v>1</v>
      </c>
      <c r="W26" s="433" t="s">
        <v>86</v>
      </c>
      <c r="X26" s="437"/>
      <c r="Y26" s="437"/>
      <c r="Z26" s="437"/>
      <c r="AA26" s="434"/>
      <c r="AB26" s="209">
        <v>17</v>
      </c>
      <c r="AC26" s="209">
        <v>8</v>
      </c>
      <c r="AD26" s="209">
        <v>4</v>
      </c>
      <c r="AE26" s="209">
        <v>62</v>
      </c>
      <c r="AF26" s="209">
        <v>17</v>
      </c>
      <c r="AG26" s="209">
        <v>137</v>
      </c>
      <c r="AH26" s="209">
        <v>33</v>
      </c>
      <c r="AI26" s="209">
        <v>4</v>
      </c>
      <c r="AJ26" s="209">
        <v>0</v>
      </c>
      <c r="AK26" s="209">
        <v>33</v>
      </c>
      <c r="AL26" s="209">
        <v>0</v>
      </c>
      <c r="AM26" s="209">
        <v>222</v>
      </c>
      <c r="AN26" s="209">
        <v>103</v>
      </c>
      <c r="AO26" s="209">
        <v>1104</v>
      </c>
      <c r="AP26" s="209">
        <v>47</v>
      </c>
      <c r="AQ26" s="209">
        <v>0</v>
      </c>
      <c r="AR26" s="209">
        <v>5</v>
      </c>
    </row>
    <row r="27" spans="1:44" s="29" customFormat="1" ht="18" customHeight="1">
      <c r="A27" s="57" t="s">
        <v>87</v>
      </c>
      <c r="B27" s="58"/>
      <c r="C27" s="58"/>
      <c r="D27" s="71">
        <v>18</v>
      </c>
      <c r="E27" s="610">
        <f t="shared" si="51"/>
        <v>803</v>
      </c>
      <c r="F27" s="612"/>
      <c r="G27" s="610">
        <f t="shared" si="52"/>
        <v>328</v>
      </c>
      <c r="H27" s="612"/>
      <c r="I27" s="208">
        <v>0</v>
      </c>
      <c r="J27" s="209">
        <v>0</v>
      </c>
      <c r="K27" s="209">
        <v>803</v>
      </c>
      <c r="L27" s="209">
        <v>328</v>
      </c>
      <c r="M27" s="209">
        <v>0</v>
      </c>
      <c r="N27" s="209">
        <v>0</v>
      </c>
      <c r="O27" s="209">
        <v>200</v>
      </c>
      <c r="P27" s="209">
        <v>70</v>
      </c>
      <c r="Q27" s="209">
        <v>101</v>
      </c>
      <c r="R27" s="209">
        <v>50</v>
      </c>
      <c r="S27" s="209">
        <v>14</v>
      </c>
      <c r="T27" s="209">
        <v>6</v>
      </c>
      <c r="U27" s="209">
        <v>0</v>
      </c>
      <c r="V27" s="274">
        <v>0</v>
      </c>
      <c r="W27" s="433" t="s">
        <v>87</v>
      </c>
      <c r="X27" s="437"/>
      <c r="Y27" s="437"/>
      <c r="Z27" s="437"/>
      <c r="AA27" s="434"/>
      <c r="AB27" s="209">
        <v>18</v>
      </c>
      <c r="AC27" s="209">
        <v>0</v>
      </c>
      <c r="AD27" s="209">
        <v>0</v>
      </c>
      <c r="AE27" s="209">
        <v>122</v>
      </c>
      <c r="AF27" s="209">
        <v>56</v>
      </c>
      <c r="AG27" s="209">
        <v>47</v>
      </c>
      <c r="AH27" s="209">
        <v>15</v>
      </c>
      <c r="AI27" s="209">
        <v>0</v>
      </c>
      <c r="AJ27" s="209">
        <v>0</v>
      </c>
      <c r="AK27" s="209">
        <v>0</v>
      </c>
      <c r="AL27" s="209">
        <v>0</v>
      </c>
      <c r="AM27" s="209">
        <v>319</v>
      </c>
      <c r="AN27" s="209">
        <v>131</v>
      </c>
      <c r="AO27" s="209">
        <v>467</v>
      </c>
      <c r="AP27" s="209">
        <v>0</v>
      </c>
      <c r="AQ27" s="209">
        <v>336</v>
      </c>
      <c r="AR27" s="209">
        <v>0</v>
      </c>
    </row>
    <row r="28" spans="1:44" s="29" customFormat="1" ht="18" customHeight="1">
      <c r="A28" s="57" t="s">
        <v>88</v>
      </c>
      <c r="B28" s="58"/>
      <c r="C28" s="58"/>
      <c r="D28" s="71">
        <v>19</v>
      </c>
      <c r="E28" s="610">
        <f t="shared" si="51"/>
        <v>311</v>
      </c>
      <c r="F28" s="612"/>
      <c r="G28" s="610">
        <f t="shared" si="52"/>
        <v>140</v>
      </c>
      <c r="H28" s="612"/>
      <c r="I28" s="208">
        <v>0</v>
      </c>
      <c r="J28" s="209">
        <v>0</v>
      </c>
      <c r="K28" s="209">
        <v>311</v>
      </c>
      <c r="L28" s="209">
        <v>140</v>
      </c>
      <c r="M28" s="209">
        <v>0</v>
      </c>
      <c r="N28" s="209">
        <v>0</v>
      </c>
      <c r="O28" s="209">
        <v>103</v>
      </c>
      <c r="P28" s="209">
        <v>35</v>
      </c>
      <c r="Q28" s="209">
        <v>0</v>
      </c>
      <c r="R28" s="209">
        <v>0</v>
      </c>
      <c r="S28" s="209">
        <v>0</v>
      </c>
      <c r="T28" s="209">
        <v>0</v>
      </c>
      <c r="U28" s="209">
        <v>0</v>
      </c>
      <c r="V28" s="274">
        <v>0</v>
      </c>
      <c r="W28" s="433" t="s">
        <v>88</v>
      </c>
      <c r="X28" s="437"/>
      <c r="Y28" s="437"/>
      <c r="Z28" s="437"/>
      <c r="AA28" s="434"/>
      <c r="AB28" s="209">
        <v>19</v>
      </c>
      <c r="AC28" s="209">
        <v>0</v>
      </c>
      <c r="AD28" s="209">
        <v>0</v>
      </c>
      <c r="AE28" s="209">
        <v>0</v>
      </c>
      <c r="AF28" s="209">
        <v>0</v>
      </c>
      <c r="AG28" s="209">
        <v>75</v>
      </c>
      <c r="AH28" s="209">
        <v>41</v>
      </c>
      <c r="AI28" s="209">
        <v>0</v>
      </c>
      <c r="AJ28" s="209">
        <v>0</v>
      </c>
      <c r="AK28" s="209">
        <v>3</v>
      </c>
      <c r="AL28" s="209">
        <v>0</v>
      </c>
      <c r="AM28" s="209">
        <v>130</v>
      </c>
      <c r="AN28" s="209">
        <v>64</v>
      </c>
      <c r="AO28" s="209">
        <v>311</v>
      </c>
      <c r="AP28" s="209">
        <v>0</v>
      </c>
      <c r="AQ28" s="209">
        <v>0</v>
      </c>
      <c r="AR28" s="209">
        <v>0</v>
      </c>
    </row>
    <row r="29" spans="1:44" s="29" customFormat="1" ht="18" customHeight="1">
      <c r="A29" s="57" t="s">
        <v>89</v>
      </c>
      <c r="B29" s="58"/>
      <c r="C29" s="58"/>
      <c r="D29" s="71">
        <v>20</v>
      </c>
      <c r="E29" s="610">
        <f t="shared" si="51"/>
        <v>354</v>
      </c>
      <c r="F29" s="612"/>
      <c r="G29" s="610">
        <f t="shared" si="52"/>
        <v>111</v>
      </c>
      <c r="H29" s="612"/>
      <c r="I29" s="208">
        <v>27</v>
      </c>
      <c r="J29" s="209">
        <v>15</v>
      </c>
      <c r="K29" s="209">
        <v>327</v>
      </c>
      <c r="L29" s="209">
        <v>96</v>
      </c>
      <c r="M29" s="209">
        <v>0</v>
      </c>
      <c r="N29" s="209">
        <v>0</v>
      </c>
      <c r="O29" s="209">
        <v>216</v>
      </c>
      <c r="P29" s="209">
        <v>65</v>
      </c>
      <c r="Q29" s="209">
        <v>39</v>
      </c>
      <c r="R29" s="209">
        <v>13</v>
      </c>
      <c r="S29" s="209">
        <v>2</v>
      </c>
      <c r="T29" s="209">
        <v>1</v>
      </c>
      <c r="U29" s="209">
        <v>0</v>
      </c>
      <c r="V29" s="274">
        <v>0</v>
      </c>
      <c r="W29" s="433" t="s">
        <v>89</v>
      </c>
      <c r="X29" s="437"/>
      <c r="Y29" s="437"/>
      <c r="Z29" s="437"/>
      <c r="AA29" s="434"/>
      <c r="AB29" s="209">
        <v>20</v>
      </c>
      <c r="AC29" s="209">
        <v>4</v>
      </c>
      <c r="AD29" s="209">
        <v>1</v>
      </c>
      <c r="AE29" s="209">
        <v>0</v>
      </c>
      <c r="AF29" s="209">
        <v>0</v>
      </c>
      <c r="AG29" s="209">
        <v>0</v>
      </c>
      <c r="AH29" s="209">
        <v>0</v>
      </c>
      <c r="AI29" s="209">
        <v>0</v>
      </c>
      <c r="AJ29" s="209">
        <v>0</v>
      </c>
      <c r="AK29" s="209">
        <v>0</v>
      </c>
      <c r="AL29" s="209">
        <v>0</v>
      </c>
      <c r="AM29" s="209">
        <v>93</v>
      </c>
      <c r="AN29" s="209">
        <v>31</v>
      </c>
      <c r="AO29" s="209">
        <v>292</v>
      </c>
      <c r="AP29" s="209">
        <v>62</v>
      </c>
      <c r="AQ29" s="209">
        <v>0</v>
      </c>
      <c r="AR29" s="209">
        <v>0</v>
      </c>
    </row>
    <row r="30" spans="1:44" s="29" customFormat="1" ht="18" customHeight="1">
      <c r="A30" s="57" t="s">
        <v>90</v>
      </c>
      <c r="B30" s="58"/>
      <c r="C30" s="58"/>
      <c r="D30" s="71">
        <v>21</v>
      </c>
      <c r="E30" s="610">
        <f t="shared" si="51"/>
        <v>450</v>
      </c>
      <c r="F30" s="612"/>
      <c r="G30" s="610">
        <f t="shared" si="52"/>
        <v>222</v>
      </c>
      <c r="H30" s="612"/>
      <c r="I30" s="208">
        <v>0</v>
      </c>
      <c r="J30" s="209">
        <v>0</v>
      </c>
      <c r="K30" s="209">
        <v>436</v>
      </c>
      <c r="L30" s="209">
        <v>208</v>
      </c>
      <c r="M30" s="209">
        <v>14</v>
      </c>
      <c r="N30" s="209">
        <v>14</v>
      </c>
      <c r="O30" s="209">
        <v>141</v>
      </c>
      <c r="P30" s="209">
        <v>31</v>
      </c>
      <c r="Q30" s="209">
        <v>4</v>
      </c>
      <c r="R30" s="209">
        <v>1</v>
      </c>
      <c r="S30" s="209">
        <v>18</v>
      </c>
      <c r="T30" s="209">
        <v>12</v>
      </c>
      <c r="U30" s="209">
        <v>0</v>
      </c>
      <c r="V30" s="274">
        <v>0</v>
      </c>
      <c r="W30" s="433" t="s">
        <v>90</v>
      </c>
      <c r="X30" s="437"/>
      <c r="Y30" s="437"/>
      <c r="Z30" s="437"/>
      <c r="AA30" s="434"/>
      <c r="AB30" s="209">
        <v>21</v>
      </c>
      <c r="AC30" s="209">
        <v>0</v>
      </c>
      <c r="AD30" s="209">
        <v>0</v>
      </c>
      <c r="AE30" s="209">
        <v>16</v>
      </c>
      <c r="AF30" s="209">
        <v>13</v>
      </c>
      <c r="AG30" s="209">
        <v>15</v>
      </c>
      <c r="AH30" s="209">
        <v>4</v>
      </c>
      <c r="AI30" s="209">
        <v>0</v>
      </c>
      <c r="AJ30" s="209">
        <v>0</v>
      </c>
      <c r="AK30" s="209">
        <v>2</v>
      </c>
      <c r="AL30" s="209">
        <v>0</v>
      </c>
      <c r="AM30" s="209">
        <v>254</v>
      </c>
      <c r="AN30" s="209">
        <v>161</v>
      </c>
      <c r="AO30" s="209">
        <v>436</v>
      </c>
      <c r="AP30" s="209">
        <v>14</v>
      </c>
      <c r="AQ30" s="209">
        <v>0</v>
      </c>
      <c r="AR30" s="209">
        <v>0</v>
      </c>
    </row>
    <row r="31" spans="1:44" s="29" customFormat="1" ht="18" customHeight="1">
      <c r="A31" s="57" t="s">
        <v>91</v>
      </c>
      <c r="B31" s="58"/>
      <c r="C31" s="58"/>
      <c r="D31" s="71">
        <v>22</v>
      </c>
      <c r="E31" s="610">
        <f t="shared" si="51"/>
        <v>911</v>
      </c>
      <c r="F31" s="612"/>
      <c r="G31" s="610">
        <f t="shared" si="52"/>
        <v>375</v>
      </c>
      <c r="H31" s="612"/>
      <c r="I31" s="208">
        <v>0</v>
      </c>
      <c r="J31" s="209">
        <v>0</v>
      </c>
      <c r="K31" s="209">
        <v>902</v>
      </c>
      <c r="L31" s="209">
        <v>369</v>
      </c>
      <c r="M31" s="209">
        <v>9</v>
      </c>
      <c r="N31" s="209">
        <v>6</v>
      </c>
      <c r="O31" s="209">
        <v>266</v>
      </c>
      <c r="P31" s="209">
        <v>85</v>
      </c>
      <c r="Q31" s="209">
        <v>35</v>
      </c>
      <c r="R31" s="209">
        <v>4</v>
      </c>
      <c r="S31" s="209">
        <v>7</v>
      </c>
      <c r="T31" s="209">
        <v>3</v>
      </c>
      <c r="U31" s="209">
        <v>0</v>
      </c>
      <c r="V31" s="274">
        <v>0</v>
      </c>
      <c r="W31" s="433" t="s">
        <v>91</v>
      </c>
      <c r="X31" s="437"/>
      <c r="Y31" s="437"/>
      <c r="Z31" s="437"/>
      <c r="AA31" s="434"/>
      <c r="AB31" s="209">
        <v>22</v>
      </c>
      <c r="AC31" s="209">
        <v>21</v>
      </c>
      <c r="AD31" s="209">
        <v>16</v>
      </c>
      <c r="AE31" s="209">
        <v>17</v>
      </c>
      <c r="AF31" s="209">
        <v>3</v>
      </c>
      <c r="AG31" s="209">
        <v>239</v>
      </c>
      <c r="AH31" s="209">
        <v>108</v>
      </c>
      <c r="AI31" s="209">
        <v>0</v>
      </c>
      <c r="AJ31" s="209">
        <v>0</v>
      </c>
      <c r="AK31" s="209">
        <v>0</v>
      </c>
      <c r="AL31" s="209">
        <v>0</v>
      </c>
      <c r="AM31" s="209">
        <v>326</v>
      </c>
      <c r="AN31" s="209">
        <v>156</v>
      </c>
      <c r="AO31" s="209">
        <v>902</v>
      </c>
      <c r="AP31" s="209">
        <v>0</v>
      </c>
      <c r="AQ31" s="209">
        <v>9</v>
      </c>
      <c r="AR31" s="209">
        <v>0</v>
      </c>
    </row>
    <row r="32" spans="1:44" s="29" customFormat="1" ht="18" customHeight="1">
      <c r="A32" s="253" t="s">
        <v>92</v>
      </c>
      <c r="B32" s="254"/>
      <c r="C32" s="254"/>
      <c r="D32" s="319">
        <v>23</v>
      </c>
      <c r="E32" s="610">
        <f t="shared" si="51"/>
        <v>1434</v>
      </c>
      <c r="F32" s="612"/>
      <c r="G32" s="610">
        <f t="shared" si="52"/>
        <v>601</v>
      </c>
      <c r="H32" s="612"/>
      <c r="I32" s="257">
        <f t="shared" ref="I32" si="72">SUM(I33:I35)</f>
        <v>87</v>
      </c>
      <c r="J32" s="257">
        <f t="shared" ref="J32" si="73">SUM(J33:J35)</f>
        <v>40</v>
      </c>
      <c r="K32" s="257">
        <f t="shared" ref="K32" si="74">SUM(K33:K35)</f>
        <v>1347</v>
      </c>
      <c r="L32" s="257">
        <f t="shared" ref="L32" si="75">SUM(L33:L35)</f>
        <v>561</v>
      </c>
      <c r="M32" s="257">
        <f t="shared" ref="M32:V32" si="76">SUM(M33:M35)</f>
        <v>0</v>
      </c>
      <c r="N32" s="257">
        <f t="shared" si="76"/>
        <v>0</v>
      </c>
      <c r="O32" s="257">
        <f t="shared" si="76"/>
        <v>615</v>
      </c>
      <c r="P32" s="257">
        <f t="shared" si="76"/>
        <v>177</v>
      </c>
      <c r="Q32" s="257">
        <f t="shared" si="76"/>
        <v>78</v>
      </c>
      <c r="R32" s="257">
        <f t="shared" si="76"/>
        <v>35</v>
      </c>
      <c r="S32" s="257">
        <f t="shared" si="76"/>
        <v>28</v>
      </c>
      <c r="T32" s="257">
        <f t="shared" si="76"/>
        <v>12</v>
      </c>
      <c r="U32" s="257">
        <f t="shared" si="76"/>
        <v>17</v>
      </c>
      <c r="V32" s="257">
        <f t="shared" si="76"/>
        <v>8</v>
      </c>
      <c r="W32" s="423" t="s">
        <v>92</v>
      </c>
      <c r="X32" s="424"/>
      <c r="Y32" s="424"/>
      <c r="Z32" s="424"/>
      <c r="AA32" s="672"/>
      <c r="AB32" s="319">
        <v>23</v>
      </c>
      <c r="AC32" s="257">
        <f>SUM(AC33:AC35)</f>
        <v>21</v>
      </c>
      <c r="AD32" s="257">
        <f t="shared" ref="AD32" si="77">SUM(AD33:AD35)</f>
        <v>9</v>
      </c>
      <c r="AE32" s="257">
        <f t="shared" ref="AE32" si="78">SUM(AE33:AE35)</f>
        <v>64</v>
      </c>
      <c r="AF32" s="257">
        <f t="shared" ref="AF32" si="79">SUM(AF33:AF35)</f>
        <v>39</v>
      </c>
      <c r="AG32" s="257">
        <f t="shared" ref="AG32" si="80">SUM(AG33:AG35)</f>
        <v>73</v>
      </c>
      <c r="AH32" s="257">
        <f t="shared" ref="AH32" si="81">SUM(AH33:AH35)</f>
        <v>11</v>
      </c>
      <c r="AI32" s="257">
        <f t="shared" ref="AI32" si="82">SUM(AI33:AI35)</f>
        <v>1</v>
      </c>
      <c r="AJ32" s="257">
        <f t="shared" ref="AJ32" si="83">SUM(AJ33:AJ35)</f>
        <v>0</v>
      </c>
      <c r="AK32" s="257">
        <f t="shared" ref="AK32" si="84">SUM(AK33:AK35)</f>
        <v>0</v>
      </c>
      <c r="AL32" s="257">
        <f t="shared" ref="AL32" si="85">SUM(AL33:AL35)</f>
        <v>0</v>
      </c>
      <c r="AM32" s="257">
        <f t="shared" ref="AM32" si="86">SUM(AM33:AM35)</f>
        <v>537</v>
      </c>
      <c r="AN32" s="257">
        <f t="shared" ref="AN32" si="87">SUM(AN33:AN35)</f>
        <v>310</v>
      </c>
      <c r="AO32" s="257">
        <f t="shared" ref="AO32" si="88">SUM(AO33:AO35)</f>
        <v>1390</v>
      </c>
      <c r="AP32" s="257">
        <f t="shared" ref="AP32" si="89">SUM(AP33:AP35)</f>
        <v>0</v>
      </c>
      <c r="AQ32" s="257">
        <f>SUM(AQ33:AQ35)</f>
        <v>44</v>
      </c>
      <c r="AR32" s="257">
        <f t="shared" ref="AR32" si="90">SUM(AR33:AR35)</f>
        <v>0</v>
      </c>
    </row>
    <row r="33" spans="1:44" s="29" customFormat="1" ht="18" customHeight="1">
      <c r="A33" s="57" t="s">
        <v>93</v>
      </c>
      <c r="B33" s="58"/>
      <c r="C33" s="58"/>
      <c r="D33" s="71">
        <v>24</v>
      </c>
      <c r="E33" s="610">
        <f t="shared" si="51"/>
        <v>690</v>
      </c>
      <c r="F33" s="612"/>
      <c r="G33" s="610">
        <f t="shared" si="52"/>
        <v>287</v>
      </c>
      <c r="H33" s="612"/>
      <c r="I33" s="208">
        <v>87</v>
      </c>
      <c r="J33" s="209">
        <v>40</v>
      </c>
      <c r="K33" s="209">
        <v>603</v>
      </c>
      <c r="L33" s="209">
        <v>247</v>
      </c>
      <c r="M33" s="209">
        <v>0</v>
      </c>
      <c r="N33" s="209">
        <v>0</v>
      </c>
      <c r="O33" s="209">
        <v>286</v>
      </c>
      <c r="P33" s="209">
        <v>83</v>
      </c>
      <c r="Q33" s="209">
        <v>68</v>
      </c>
      <c r="R33" s="209">
        <v>30</v>
      </c>
      <c r="S33" s="209">
        <v>26</v>
      </c>
      <c r="T33" s="209">
        <v>11</v>
      </c>
      <c r="U33" s="209">
        <v>4</v>
      </c>
      <c r="V33" s="274">
        <v>3</v>
      </c>
      <c r="W33" s="433" t="s">
        <v>93</v>
      </c>
      <c r="X33" s="437"/>
      <c r="Y33" s="437"/>
      <c r="Z33" s="437"/>
      <c r="AA33" s="434"/>
      <c r="AB33" s="209">
        <v>24</v>
      </c>
      <c r="AC33" s="209">
        <v>9</v>
      </c>
      <c r="AD33" s="209">
        <v>3</v>
      </c>
      <c r="AE33" s="209">
        <v>17</v>
      </c>
      <c r="AF33" s="209">
        <v>10</v>
      </c>
      <c r="AG33" s="209">
        <v>73</v>
      </c>
      <c r="AH33" s="209">
        <v>11</v>
      </c>
      <c r="AI33" s="209">
        <v>0</v>
      </c>
      <c r="AJ33" s="209">
        <v>0</v>
      </c>
      <c r="AK33" s="209">
        <v>0</v>
      </c>
      <c r="AL33" s="209">
        <v>0</v>
      </c>
      <c r="AM33" s="209">
        <v>207</v>
      </c>
      <c r="AN33" s="209">
        <v>136</v>
      </c>
      <c r="AO33" s="209">
        <v>646</v>
      </c>
      <c r="AP33" s="209">
        <v>0</v>
      </c>
      <c r="AQ33" s="209">
        <v>44</v>
      </c>
      <c r="AR33" s="209">
        <v>0</v>
      </c>
    </row>
    <row r="34" spans="1:44" s="29" customFormat="1" ht="18" customHeight="1">
      <c r="A34" s="57" t="s">
        <v>94</v>
      </c>
      <c r="B34" s="58"/>
      <c r="C34" s="58"/>
      <c r="D34" s="71">
        <v>25</v>
      </c>
      <c r="E34" s="610">
        <f t="shared" si="51"/>
        <v>236</v>
      </c>
      <c r="F34" s="612"/>
      <c r="G34" s="610">
        <f t="shared" si="52"/>
        <v>84</v>
      </c>
      <c r="H34" s="612"/>
      <c r="I34" s="208">
        <v>0</v>
      </c>
      <c r="J34" s="209">
        <v>0</v>
      </c>
      <c r="K34" s="209">
        <v>236</v>
      </c>
      <c r="L34" s="209">
        <v>84</v>
      </c>
      <c r="M34" s="209">
        <v>0</v>
      </c>
      <c r="N34" s="209">
        <v>0</v>
      </c>
      <c r="O34" s="209">
        <v>124</v>
      </c>
      <c r="P34" s="209">
        <v>33</v>
      </c>
      <c r="Q34" s="209">
        <v>2</v>
      </c>
      <c r="R34" s="209">
        <v>2</v>
      </c>
      <c r="S34" s="209">
        <v>0</v>
      </c>
      <c r="T34" s="209">
        <v>0</v>
      </c>
      <c r="U34" s="209">
        <v>0</v>
      </c>
      <c r="V34" s="274">
        <v>0</v>
      </c>
      <c r="W34" s="433" t="s">
        <v>94</v>
      </c>
      <c r="X34" s="437"/>
      <c r="Y34" s="437"/>
      <c r="Z34" s="437"/>
      <c r="AA34" s="434"/>
      <c r="AB34" s="209">
        <v>25</v>
      </c>
      <c r="AC34" s="209">
        <v>0</v>
      </c>
      <c r="AD34" s="209">
        <v>0</v>
      </c>
      <c r="AE34" s="209">
        <v>0</v>
      </c>
      <c r="AF34" s="209">
        <v>0</v>
      </c>
      <c r="AG34" s="209">
        <v>0</v>
      </c>
      <c r="AH34" s="209">
        <v>0</v>
      </c>
      <c r="AI34" s="209">
        <v>0</v>
      </c>
      <c r="AJ34" s="209">
        <v>0</v>
      </c>
      <c r="AK34" s="209">
        <v>0</v>
      </c>
      <c r="AL34" s="209">
        <v>0</v>
      </c>
      <c r="AM34" s="209">
        <v>110</v>
      </c>
      <c r="AN34" s="209">
        <v>49</v>
      </c>
      <c r="AO34" s="209">
        <v>236</v>
      </c>
      <c r="AP34" s="209">
        <v>0</v>
      </c>
      <c r="AQ34" s="209">
        <v>0</v>
      </c>
      <c r="AR34" s="209">
        <v>0</v>
      </c>
    </row>
    <row r="35" spans="1:44" s="29" customFormat="1" ht="18" customHeight="1">
      <c r="A35" s="57" t="s">
        <v>95</v>
      </c>
      <c r="B35" s="58"/>
      <c r="C35" s="58"/>
      <c r="D35" s="71">
        <v>26</v>
      </c>
      <c r="E35" s="610">
        <f t="shared" si="51"/>
        <v>508</v>
      </c>
      <c r="F35" s="612"/>
      <c r="G35" s="610">
        <f t="shared" si="52"/>
        <v>230</v>
      </c>
      <c r="H35" s="612"/>
      <c r="I35" s="208">
        <v>0</v>
      </c>
      <c r="J35" s="209">
        <v>0</v>
      </c>
      <c r="K35" s="209">
        <v>508</v>
      </c>
      <c r="L35" s="209">
        <v>230</v>
      </c>
      <c r="M35" s="209">
        <v>0</v>
      </c>
      <c r="N35" s="209">
        <v>0</v>
      </c>
      <c r="O35" s="209">
        <v>205</v>
      </c>
      <c r="P35" s="209">
        <v>61</v>
      </c>
      <c r="Q35" s="209">
        <v>8</v>
      </c>
      <c r="R35" s="209">
        <v>3</v>
      </c>
      <c r="S35" s="209">
        <v>2</v>
      </c>
      <c r="T35" s="209">
        <v>1</v>
      </c>
      <c r="U35" s="209">
        <v>13</v>
      </c>
      <c r="V35" s="274">
        <v>5</v>
      </c>
      <c r="W35" s="433" t="s">
        <v>95</v>
      </c>
      <c r="X35" s="437"/>
      <c r="Y35" s="437"/>
      <c r="Z35" s="437"/>
      <c r="AA35" s="434"/>
      <c r="AB35" s="209">
        <v>26</v>
      </c>
      <c r="AC35" s="209">
        <v>12</v>
      </c>
      <c r="AD35" s="209">
        <v>6</v>
      </c>
      <c r="AE35" s="209">
        <v>47</v>
      </c>
      <c r="AF35" s="209">
        <v>29</v>
      </c>
      <c r="AG35" s="209">
        <v>0</v>
      </c>
      <c r="AH35" s="209">
        <v>0</v>
      </c>
      <c r="AI35" s="209">
        <v>1</v>
      </c>
      <c r="AJ35" s="209">
        <v>0</v>
      </c>
      <c r="AK35" s="209">
        <v>0</v>
      </c>
      <c r="AL35" s="209">
        <v>0</v>
      </c>
      <c r="AM35" s="209">
        <v>220</v>
      </c>
      <c r="AN35" s="209">
        <v>125</v>
      </c>
      <c r="AO35" s="209">
        <v>508</v>
      </c>
      <c r="AP35" s="209">
        <v>0</v>
      </c>
      <c r="AQ35" s="209">
        <v>0</v>
      </c>
      <c r="AR35" s="209">
        <v>0</v>
      </c>
    </row>
    <row r="36" spans="1:44" s="29" customFormat="1" ht="18" customHeight="1">
      <c r="A36" s="280" t="s">
        <v>96</v>
      </c>
      <c r="B36" s="316"/>
      <c r="C36" s="316"/>
      <c r="D36" s="319">
        <v>27</v>
      </c>
      <c r="E36" s="610">
        <f t="shared" si="51"/>
        <v>10231</v>
      </c>
      <c r="F36" s="612"/>
      <c r="G36" s="610">
        <f t="shared" si="52"/>
        <v>4009</v>
      </c>
      <c r="H36" s="612"/>
      <c r="I36" s="257">
        <f t="shared" ref="I36" si="91">SUM(I37:I45)</f>
        <v>1077</v>
      </c>
      <c r="J36" s="257">
        <f t="shared" ref="J36" si="92">SUM(J37:J45)</f>
        <v>357</v>
      </c>
      <c r="K36" s="257">
        <f t="shared" ref="K36" si="93">SUM(K37:K45)</f>
        <v>8916</v>
      </c>
      <c r="L36" s="257">
        <f t="shared" ref="L36" si="94">SUM(L37:L45)</f>
        <v>3615</v>
      </c>
      <c r="M36" s="257">
        <f t="shared" ref="M36:V36" si="95">SUM(M37:M45)</f>
        <v>238</v>
      </c>
      <c r="N36" s="257">
        <f t="shared" si="95"/>
        <v>37</v>
      </c>
      <c r="O36" s="257">
        <f t="shared" si="95"/>
        <v>4620</v>
      </c>
      <c r="P36" s="257">
        <f t="shared" si="95"/>
        <v>1616</v>
      </c>
      <c r="Q36" s="257">
        <f t="shared" si="95"/>
        <v>1438</v>
      </c>
      <c r="R36" s="257">
        <f t="shared" si="95"/>
        <v>520</v>
      </c>
      <c r="S36" s="257">
        <f t="shared" si="95"/>
        <v>217</v>
      </c>
      <c r="T36" s="257">
        <f t="shared" si="95"/>
        <v>53</v>
      </c>
      <c r="U36" s="257">
        <f t="shared" si="95"/>
        <v>101</v>
      </c>
      <c r="V36" s="257">
        <f t="shared" si="95"/>
        <v>26</v>
      </c>
      <c r="W36" s="423" t="s">
        <v>96</v>
      </c>
      <c r="X36" s="424"/>
      <c r="Y36" s="424"/>
      <c r="Z36" s="424"/>
      <c r="AA36" s="672"/>
      <c r="AB36" s="319">
        <v>27</v>
      </c>
      <c r="AC36" s="257">
        <f>SUM(AC37:AC45)</f>
        <v>151</v>
      </c>
      <c r="AD36" s="257">
        <f t="shared" ref="AD36" si="96">SUM(AD37:AD45)</f>
        <v>69</v>
      </c>
      <c r="AE36" s="257">
        <f t="shared" ref="AE36" si="97">SUM(AE37:AE45)</f>
        <v>539</v>
      </c>
      <c r="AF36" s="257">
        <f t="shared" ref="AF36" si="98">SUM(AF37:AF45)</f>
        <v>238</v>
      </c>
      <c r="AG36" s="257">
        <f t="shared" ref="AG36" si="99">SUM(AG37:AG45)</f>
        <v>252</v>
      </c>
      <c r="AH36" s="257">
        <f t="shared" ref="AH36" si="100">SUM(AH37:AH45)</f>
        <v>69</v>
      </c>
      <c r="AI36" s="257">
        <f t="shared" ref="AI36" si="101">SUM(AI37:AI45)</f>
        <v>23</v>
      </c>
      <c r="AJ36" s="257">
        <f t="shared" ref="AJ36" si="102">SUM(AJ37:AJ45)</f>
        <v>0</v>
      </c>
      <c r="AK36" s="257">
        <f t="shared" ref="AK36" si="103">SUM(AK37:AK45)</f>
        <v>252</v>
      </c>
      <c r="AL36" s="257">
        <f t="shared" ref="AL36" si="104">SUM(AL37:AL45)</f>
        <v>55</v>
      </c>
      <c r="AM36" s="257">
        <f t="shared" ref="AM36" si="105">SUM(AM37:AM45)</f>
        <v>2638</v>
      </c>
      <c r="AN36" s="257">
        <f t="shared" ref="AN36" si="106">SUM(AN37:AN45)</f>
        <v>1363</v>
      </c>
      <c r="AO36" s="257">
        <f t="shared" ref="AO36" si="107">SUM(AO37:AO45)</f>
        <v>4908</v>
      </c>
      <c r="AP36" s="257">
        <f t="shared" ref="AP36" si="108">SUM(AP37:AP45)</f>
        <v>120</v>
      </c>
      <c r="AQ36" s="257">
        <f>SUM(AQ37:AQ45)</f>
        <v>5153</v>
      </c>
      <c r="AR36" s="257">
        <f t="shared" ref="AR36" si="109">SUM(AR37:AR45)</f>
        <v>50</v>
      </c>
    </row>
    <row r="37" spans="1:44" s="29" customFormat="1" ht="18" customHeight="1">
      <c r="A37" s="75" t="s">
        <v>97</v>
      </c>
      <c r="B37" s="76"/>
      <c r="C37" s="76"/>
      <c r="D37" s="71">
        <v>28</v>
      </c>
      <c r="E37" s="610">
        <f t="shared" si="51"/>
        <v>205</v>
      </c>
      <c r="F37" s="612"/>
      <c r="G37" s="610">
        <f t="shared" si="52"/>
        <v>115</v>
      </c>
      <c r="H37" s="612"/>
      <c r="I37" s="208">
        <v>0</v>
      </c>
      <c r="J37" s="209">
        <v>0</v>
      </c>
      <c r="K37" s="209">
        <v>205</v>
      </c>
      <c r="L37" s="209">
        <v>115</v>
      </c>
      <c r="M37" s="209">
        <v>0</v>
      </c>
      <c r="N37" s="209">
        <v>0</v>
      </c>
      <c r="O37" s="209">
        <v>29</v>
      </c>
      <c r="P37" s="209">
        <v>2</v>
      </c>
      <c r="Q37" s="209">
        <v>0</v>
      </c>
      <c r="R37" s="209">
        <v>0</v>
      </c>
      <c r="S37" s="209">
        <v>0</v>
      </c>
      <c r="T37" s="209">
        <v>0</v>
      </c>
      <c r="U37" s="209">
        <v>0</v>
      </c>
      <c r="V37" s="274">
        <v>0</v>
      </c>
      <c r="W37" s="433" t="s">
        <v>97</v>
      </c>
      <c r="X37" s="437"/>
      <c r="Y37" s="437"/>
      <c r="Z37" s="437"/>
      <c r="AA37" s="434"/>
      <c r="AB37" s="209">
        <v>28</v>
      </c>
      <c r="AC37" s="209">
        <v>0</v>
      </c>
      <c r="AD37" s="209">
        <v>0</v>
      </c>
      <c r="AE37" s="209">
        <v>0</v>
      </c>
      <c r="AF37" s="209">
        <v>0</v>
      </c>
      <c r="AG37" s="209">
        <v>0</v>
      </c>
      <c r="AH37" s="209">
        <v>0</v>
      </c>
      <c r="AI37" s="209">
        <v>0</v>
      </c>
      <c r="AJ37" s="209">
        <v>0</v>
      </c>
      <c r="AK37" s="209">
        <v>0</v>
      </c>
      <c r="AL37" s="209">
        <v>0</v>
      </c>
      <c r="AM37" s="209">
        <v>176</v>
      </c>
      <c r="AN37" s="209">
        <v>113</v>
      </c>
      <c r="AO37" s="209">
        <v>0</v>
      </c>
      <c r="AP37" s="209">
        <v>0</v>
      </c>
      <c r="AQ37" s="209">
        <v>205</v>
      </c>
      <c r="AR37" s="209">
        <v>0</v>
      </c>
    </row>
    <row r="38" spans="1:44" s="29" customFormat="1" ht="18" customHeight="1">
      <c r="A38" s="75" t="s">
        <v>98</v>
      </c>
      <c r="B38" s="76"/>
      <c r="C38" s="76"/>
      <c r="D38" s="71">
        <v>29</v>
      </c>
      <c r="E38" s="610">
        <f t="shared" si="51"/>
        <v>0</v>
      </c>
      <c r="F38" s="612"/>
      <c r="G38" s="610">
        <f t="shared" si="52"/>
        <v>0</v>
      </c>
      <c r="H38" s="612"/>
      <c r="I38" s="208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74"/>
      <c r="W38" s="433" t="s">
        <v>98</v>
      </c>
      <c r="X38" s="437"/>
      <c r="Y38" s="437"/>
      <c r="Z38" s="437"/>
      <c r="AA38" s="434"/>
      <c r="AB38" s="209">
        <v>29</v>
      </c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</row>
    <row r="39" spans="1:44" s="29" customFormat="1" ht="18" customHeight="1">
      <c r="A39" s="75" t="s">
        <v>99</v>
      </c>
      <c r="B39" s="76"/>
      <c r="C39" s="76"/>
      <c r="D39" s="71">
        <v>30</v>
      </c>
      <c r="E39" s="610">
        <f t="shared" si="51"/>
        <v>2862</v>
      </c>
      <c r="F39" s="612"/>
      <c r="G39" s="610">
        <f t="shared" si="52"/>
        <v>743</v>
      </c>
      <c r="H39" s="612"/>
      <c r="I39" s="208">
        <v>621</v>
      </c>
      <c r="J39" s="209">
        <v>129</v>
      </c>
      <c r="K39" s="209">
        <v>2196</v>
      </c>
      <c r="L39" s="209">
        <v>612</v>
      </c>
      <c r="M39" s="209">
        <v>45</v>
      </c>
      <c r="N39" s="209">
        <v>2</v>
      </c>
      <c r="O39" s="209">
        <v>1313</v>
      </c>
      <c r="P39" s="209">
        <v>266</v>
      </c>
      <c r="Q39" s="209">
        <v>520</v>
      </c>
      <c r="R39" s="209">
        <v>151</v>
      </c>
      <c r="S39" s="209">
        <v>115</v>
      </c>
      <c r="T39" s="209">
        <v>22</v>
      </c>
      <c r="U39" s="209">
        <v>2</v>
      </c>
      <c r="V39" s="274">
        <v>0</v>
      </c>
      <c r="W39" s="433" t="s">
        <v>99</v>
      </c>
      <c r="X39" s="437"/>
      <c r="Y39" s="437"/>
      <c r="Z39" s="437"/>
      <c r="AA39" s="434"/>
      <c r="AB39" s="209">
        <v>30</v>
      </c>
      <c r="AC39" s="209">
        <v>16</v>
      </c>
      <c r="AD39" s="209">
        <v>7</v>
      </c>
      <c r="AE39" s="209">
        <v>43</v>
      </c>
      <c r="AF39" s="209">
        <v>12</v>
      </c>
      <c r="AG39" s="209">
        <v>210</v>
      </c>
      <c r="AH39" s="209">
        <v>58</v>
      </c>
      <c r="AI39" s="209">
        <v>1</v>
      </c>
      <c r="AJ39" s="209">
        <v>0</v>
      </c>
      <c r="AK39" s="209">
        <v>0</v>
      </c>
      <c r="AL39" s="209">
        <v>0</v>
      </c>
      <c r="AM39" s="209">
        <v>642</v>
      </c>
      <c r="AN39" s="209">
        <v>227</v>
      </c>
      <c r="AO39" s="209">
        <v>1590</v>
      </c>
      <c r="AP39" s="209">
        <v>26</v>
      </c>
      <c r="AQ39" s="209">
        <v>1246</v>
      </c>
      <c r="AR39" s="209">
        <v>0</v>
      </c>
    </row>
    <row r="40" spans="1:44" s="29" customFormat="1" ht="18" customHeight="1">
      <c r="A40" s="75" t="s">
        <v>100</v>
      </c>
      <c r="B40" s="76"/>
      <c r="C40" s="76"/>
      <c r="D40" s="71">
        <v>31</v>
      </c>
      <c r="E40" s="610">
        <f t="shared" si="51"/>
        <v>2045</v>
      </c>
      <c r="F40" s="612"/>
      <c r="G40" s="610">
        <f t="shared" si="52"/>
        <v>890</v>
      </c>
      <c r="H40" s="612"/>
      <c r="I40" s="208">
        <v>143</v>
      </c>
      <c r="J40" s="209">
        <v>79</v>
      </c>
      <c r="K40" s="209">
        <v>1794</v>
      </c>
      <c r="L40" s="209">
        <v>794</v>
      </c>
      <c r="M40" s="209">
        <v>108</v>
      </c>
      <c r="N40" s="209">
        <v>17</v>
      </c>
      <c r="O40" s="209">
        <v>545</v>
      </c>
      <c r="P40" s="209">
        <v>256</v>
      </c>
      <c r="Q40" s="209">
        <v>578</v>
      </c>
      <c r="R40" s="209">
        <v>230</v>
      </c>
      <c r="S40" s="209">
        <v>14</v>
      </c>
      <c r="T40" s="209">
        <v>8</v>
      </c>
      <c r="U40" s="209">
        <v>92</v>
      </c>
      <c r="V40" s="274">
        <v>26</v>
      </c>
      <c r="W40" s="433" t="s">
        <v>100</v>
      </c>
      <c r="X40" s="437"/>
      <c r="Y40" s="437"/>
      <c r="Z40" s="437"/>
      <c r="AA40" s="434"/>
      <c r="AB40" s="209">
        <v>31</v>
      </c>
      <c r="AC40" s="209">
        <v>124</v>
      </c>
      <c r="AD40" s="209">
        <v>58</v>
      </c>
      <c r="AE40" s="209">
        <v>1</v>
      </c>
      <c r="AF40" s="209">
        <v>1</v>
      </c>
      <c r="AG40" s="209">
        <v>0</v>
      </c>
      <c r="AH40" s="209">
        <v>0</v>
      </c>
      <c r="AI40" s="209">
        <v>1</v>
      </c>
      <c r="AJ40" s="209">
        <v>0</v>
      </c>
      <c r="AK40" s="209">
        <v>252</v>
      </c>
      <c r="AL40" s="209">
        <v>55</v>
      </c>
      <c r="AM40" s="209">
        <v>438</v>
      </c>
      <c r="AN40" s="209">
        <v>256</v>
      </c>
      <c r="AO40" s="209">
        <v>787</v>
      </c>
      <c r="AP40" s="209">
        <v>0</v>
      </c>
      <c r="AQ40" s="209">
        <v>1258</v>
      </c>
      <c r="AR40" s="209">
        <v>0</v>
      </c>
    </row>
    <row r="41" spans="1:44" s="29" customFormat="1" ht="18" customHeight="1">
      <c r="A41" s="75" t="s">
        <v>101</v>
      </c>
      <c r="B41" s="76"/>
      <c r="C41" s="76"/>
      <c r="D41" s="71">
        <v>32</v>
      </c>
      <c r="E41" s="610">
        <f t="shared" si="51"/>
        <v>361</v>
      </c>
      <c r="F41" s="612"/>
      <c r="G41" s="610">
        <f t="shared" si="52"/>
        <v>128</v>
      </c>
      <c r="H41" s="612"/>
      <c r="I41" s="208">
        <v>0</v>
      </c>
      <c r="J41" s="209">
        <v>0</v>
      </c>
      <c r="K41" s="209">
        <v>361</v>
      </c>
      <c r="L41" s="209">
        <v>128</v>
      </c>
      <c r="M41" s="209">
        <v>0</v>
      </c>
      <c r="N41" s="209">
        <v>0</v>
      </c>
      <c r="O41" s="209">
        <v>272</v>
      </c>
      <c r="P41" s="209">
        <v>73</v>
      </c>
      <c r="Q41" s="209">
        <v>4</v>
      </c>
      <c r="R41" s="209">
        <v>0</v>
      </c>
      <c r="S41" s="209">
        <v>4</v>
      </c>
      <c r="T41" s="209">
        <v>0</v>
      </c>
      <c r="U41" s="209">
        <v>0</v>
      </c>
      <c r="V41" s="274">
        <v>0</v>
      </c>
      <c r="W41" s="433" t="s">
        <v>101</v>
      </c>
      <c r="X41" s="437"/>
      <c r="Y41" s="437"/>
      <c r="Z41" s="437"/>
      <c r="AA41" s="434"/>
      <c r="AB41" s="209">
        <v>32</v>
      </c>
      <c r="AC41" s="209">
        <v>0</v>
      </c>
      <c r="AD41" s="209">
        <v>0</v>
      </c>
      <c r="AE41" s="209">
        <v>0</v>
      </c>
      <c r="AF41" s="209">
        <v>0</v>
      </c>
      <c r="AG41" s="209">
        <v>5</v>
      </c>
      <c r="AH41" s="209">
        <v>2</v>
      </c>
      <c r="AI41" s="209">
        <v>0</v>
      </c>
      <c r="AJ41" s="209">
        <v>0</v>
      </c>
      <c r="AK41" s="209">
        <v>0</v>
      </c>
      <c r="AL41" s="209">
        <v>0</v>
      </c>
      <c r="AM41" s="209">
        <v>76</v>
      </c>
      <c r="AN41" s="209">
        <v>53</v>
      </c>
      <c r="AO41" s="209">
        <v>361</v>
      </c>
      <c r="AP41" s="209">
        <v>0</v>
      </c>
      <c r="AQ41" s="209">
        <v>0</v>
      </c>
      <c r="AR41" s="209">
        <v>0</v>
      </c>
    </row>
    <row r="42" spans="1:44" s="29" customFormat="1" ht="18" customHeight="1">
      <c r="A42" s="75" t="s">
        <v>102</v>
      </c>
      <c r="B42" s="76"/>
      <c r="C42" s="76"/>
      <c r="D42" s="71">
        <v>33</v>
      </c>
      <c r="E42" s="610">
        <f t="shared" si="51"/>
        <v>845</v>
      </c>
      <c r="F42" s="612"/>
      <c r="G42" s="610">
        <f t="shared" si="52"/>
        <v>328</v>
      </c>
      <c r="H42" s="612"/>
      <c r="I42" s="208">
        <v>0</v>
      </c>
      <c r="J42" s="209">
        <v>0</v>
      </c>
      <c r="K42" s="209">
        <v>770</v>
      </c>
      <c r="L42" s="209">
        <v>312</v>
      </c>
      <c r="M42" s="209">
        <v>75</v>
      </c>
      <c r="N42" s="209">
        <v>16</v>
      </c>
      <c r="O42" s="209">
        <v>233</v>
      </c>
      <c r="P42" s="209">
        <v>156</v>
      </c>
      <c r="Q42" s="209">
        <v>35</v>
      </c>
      <c r="R42" s="209">
        <v>3</v>
      </c>
      <c r="S42" s="209">
        <v>42</v>
      </c>
      <c r="T42" s="209">
        <v>3</v>
      </c>
      <c r="U42" s="209">
        <v>5</v>
      </c>
      <c r="V42" s="274">
        <v>0</v>
      </c>
      <c r="W42" s="433" t="s">
        <v>102</v>
      </c>
      <c r="X42" s="437"/>
      <c r="Y42" s="437"/>
      <c r="Z42" s="437"/>
      <c r="AA42" s="434"/>
      <c r="AB42" s="209">
        <v>33</v>
      </c>
      <c r="AC42" s="209">
        <v>2</v>
      </c>
      <c r="AD42" s="209">
        <v>0</v>
      </c>
      <c r="AE42" s="209">
        <v>176</v>
      </c>
      <c r="AF42" s="209">
        <v>37</v>
      </c>
      <c r="AG42" s="209">
        <v>12</v>
      </c>
      <c r="AH42" s="209">
        <v>0</v>
      </c>
      <c r="AI42" s="209">
        <v>20</v>
      </c>
      <c r="AJ42" s="209">
        <v>0</v>
      </c>
      <c r="AK42" s="209">
        <v>0</v>
      </c>
      <c r="AL42" s="209">
        <v>0</v>
      </c>
      <c r="AM42" s="209">
        <v>320</v>
      </c>
      <c r="AN42" s="209">
        <v>129</v>
      </c>
      <c r="AO42" s="209">
        <v>51</v>
      </c>
      <c r="AP42" s="209">
        <v>78</v>
      </c>
      <c r="AQ42" s="209">
        <v>671</v>
      </c>
      <c r="AR42" s="209">
        <v>45</v>
      </c>
    </row>
    <row r="43" spans="1:44" s="29" customFormat="1" ht="18" customHeight="1">
      <c r="A43" s="75" t="s">
        <v>103</v>
      </c>
      <c r="B43" s="76"/>
      <c r="C43" s="76"/>
      <c r="D43" s="71">
        <v>34</v>
      </c>
      <c r="E43" s="610">
        <f t="shared" si="51"/>
        <v>1704</v>
      </c>
      <c r="F43" s="612"/>
      <c r="G43" s="610">
        <f t="shared" si="52"/>
        <v>991</v>
      </c>
      <c r="H43" s="612"/>
      <c r="I43" s="208">
        <v>136</v>
      </c>
      <c r="J43" s="209">
        <v>72</v>
      </c>
      <c r="K43" s="209">
        <v>1568</v>
      </c>
      <c r="L43" s="209">
        <v>919</v>
      </c>
      <c r="M43" s="209">
        <v>0</v>
      </c>
      <c r="N43" s="209">
        <v>0</v>
      </c>
      <c r="O43" s="209">
        <v>760</v>
      </c>
      <c r="P43" s="209">
        <v>358</v>
      </c>
      <c r="Q43" s="209">
        <v>120</v>
      </c>
      <c r="R43" s="209">
        <v>88</v>
      </c>
      <c r="S43" s="209">
        <v>0</v>
      </c>
      <c r="T43" s="209">
        <v>0</v>
      </c>
      <c r="U43" s="209">
        <v>0</v>
      </c>
      <c r="V43" s="274">
        <v>0</v>
      </c>
      <c r="W43" s="433" t="s">
        <v>103</v>
      </c>
      <c r="X43" s="437"/>
      <c r="Y43" s="437"/>
      <c r="Z43" s="437"/>
      <c r="AA43" s="434"/>
      <c r="AB43" s="209">
        <v>34</v>
      </c>
      <c r="AC43" s="209">
        <v>5</v>
      </c>
      <c r="AD43" s="209">
        <v>4</v>
      </c>
      <c r="AE43" s="209">
        <v>208</v>
      </c>
      <c r="AF43" s="209">
        <v>130</v>
      </c>
      <c r="AG43" s="209">
        <v>3</v>
      </c>
      <c r="AH43" s="209">
        <v>3</v>
      </c>
      <c r="AI43" s="209">
        <v>0</v>
      </c>
      <c r="AJ43" s="209">
        <v>0</v>
      </c>
      <c r="AK43" s="209">
        <v>0</v>
      </c>
      <c r="AL43" s="209">
        <v>0</v>
      </c>
      <c r="AM43" s="209">
        <v>608</v>
      </c>
      <c r="AN43" s="209">
        <v>408</v>
      </c>
      <c r="AO43" s="209">
        <v>1187</v>
      </c>
      <c r="AP43" s="209">
        <v>0</v>
      </c>
      <c r="AQ43" s="209">
        <v>517</v>
      </c>
      <c r="AR43" s="209">
        <v>0</v>
      </c>
    </row>
    <row r="44" spans="1:44" s="29" customFormat="1" ht="18" customHeight="1">
      <c r="A44" s="75" t="s">
        <v>104</v>
      </c>
      <c r="B44" s="76"/>
      <c r="C44" s="76"/>
      <c r="D44" s="71">
        <v>35</v>
      </c>
      <c r="E44" s="610">
        <f t="shared" si="51"/>
        <v>227</v>
      </c>
      <c r="F44" s="612"/>
      <c r="G44" s="610">
        <f t="shared" si="52"/>
        <v>136</v>
      </c>
      <c r="H44" s="612"/>
      <c r="I44" s="208">
        <v>0</v>
      </c>
      <c r="J44" s="209">
        <v>0</v>
      </c>
      <c r="K44" s="209">
        <v>227</v>
      </c>
      <c r="L44" s="209">
        <v>136</v>
      </c>
      <c r="M44" s="209">
        <v>0</v>
      </c>
      <c r="N44" s="209">
        <v>0</v>
      </c>
      <c r="O44" s="209">
        <v>128</v>
      </c>
      <c r="P44" s="209">
        <v>70</v>
      </c>
      <c r="Q44" s="209">
        <v>8</v>
      </c>
      <c r="R44" s="209">
        <v>6</v>
      </c>
      <c r="S44" s="209">
        <v>0</v>
      </c>
      <c r="T44" s="209">
        <v>0</v>
      </c>
      <c r="U44" s="209">
        <v>0</v>
      </c>
      <c r="V44" s="274">
        <v>0</v>
      </c>
      <c r="W44" s="433" t="s">
        <v>104</v>
      </c>
      <c r="X44" s="437"/>
      <c r="Y44" s="437"/>
      <c r="Z44" s="437"/>
      <c r="AA44" s="434"/>
      <c r="AB44" s="209">
        <v>35</v>
      </c>
      <c r="AC44" s="209">
        <v>0</v>
      </c>
      <c r="AD44" s="209">
        <v>0</v>
      </c>
      <c r="AE44" s="209">
        <v>29</v>
      </c>
      <c r="AF44" s="209">
        <v>29</v>
      </c>
      <c r="AG44" s="209">
        <v>19</v>
      </c>
      <c r="AH44" s="209">
        <v>6</v>
      </c>
      <c r="AI44" s="209">
        <v>0</v>
      </c>
      <c r="AJ44" s="209">
        <v>0</v>
      </c>
      <c r="AK44" s="209">
        <v>0</v>
      </c>
      <c r="AL44" s="209">
        <v>0</v>
      </c>
      <c r="AM44" s="209">
        <v>43</v>
      </c>
      <c r="AN44" s="209">
        <v>25</v>
      </c>
      <c r="AO44" s="209">
        <v>1</v>
      </c>
      <c r="AP44" s="209">
        <v>0</v>
      </c>
      <c r="AQ44" s="209">
        <v>221</v>
      </c>
      <c r="AR44" s="209">
        <v>5</v>
      </c>
    </row>
    <row r="45" spans="1:44" s="29" customFormat="1" ht="18" customHeight="1">
      <c r="A45" s="75" t="s">
        <v>105</v>
      </c>
      <c r="B45" s="76"/>
      <c r="C45" s="76"/>
      <c r="D45" s="71">
        <v>36</v>
      </c>
      <c r="E45" s="610">
        <f t="shared" si="51"/>
        <v>1982</v>
      </c>
      <c r="F45" s="612"/>
      <c r="G45" s="610">
        <f t="shared" si="52"/>
        <v>678</v>
      </c>
      <c r="H45" s="612"/>
      <c r="I45" s="208">
        <v>177</v>
      </c>
      <c r="J45" s="209">
        <v>77</v>
      </c>
      <c r="K45" s="209">
        <v>1795</v>
      </c>
      <c r="L45" s="209">
        <v>599</v>
      </c>
      <c r="M45" s="209">
        <v>10</v>
      </c>
      <c r="N45" s="209">
        <v>2</v>
      </c>
      <c r="O45" s="209">
        <v>1340</v>
      </c>
      <c r="P45" s="209">
        <v>435</v>
      </c>
      <c r="Q45" s="209">
        <v>173</v>
      </c>
      <c r="R45" s="209">
        <v>42</v>
      </c>
      <c r="S45" s="209">
        <v>42</v>
      </c>
      <c r="T45" s="209">
        <v>20</v>
      </c>
      <c r="U45" s="209">
        <v>2</v>
      </c>
      <c r="V45" s="274">
        <v>0</v>
      </c>
      <c r="W45" s="433" t="s">
        <v>105</v>
      </c>
      <c r="X45" s="437"/>
      <c r="Y45" s="437"/>
      <c r="Z45" s="437"/>
      <c r="AA45" s="434"/>
      <c r="AB45" s="209">
        <v>36</v>
      </c>
      <c r="AC45" s="209">
        <v>4</v>
      </c>
      <c r="AD45" s="209">
        <v>0</v>
      </c>
      <c r="AE45" s="209">
        <v>82</v>
      </c>
      <c r="AF45" s="209">
        <v>29</v>
      </c>
      <c r="AG45" s="209">
        <v>3</v>
      </c>
      <c r="AH45" s="209">
        <v>0</v>
      </c>
      <c r="AI45" s="209">
        <v>1</v>
      </c>
      <c r="AJ45" s="209">
        <v>0</v>
      </c>
      <c r="AK45" s="209">
        <v>0</v>
      </c>
      <c r="AL45" s="209">
        <v>0</v>
      </c>
      <c r="AM45" s="209">
        <v>335</v>
      </c>
      <c r="AN45" s="209">
        <v>152</v>
      </c>
      <c r="AO45" s="209">
        <v>931</v>
      </c>
      <c r="AP45" s="209">
        <v>16</v>
      </c>
      <c r="AQ45" s="209">
        <v>1035</v>
      </c>
      <c r="AR45" s="209">
        <v>0</v>
      </c>
    </row>
  </sheetData>
  <mergeCells count="164">
    <mergeCell ref="E45:F45"/>
    <mergeCell ref="G45:H45"/>
    <mergeCell ref="W17:AA17"/>
    <mergeCell ref="W24:AA24"/>
    <mergeCell ref="W13:AA13"/>
    <mergeCell ref="W14:AA14"/>
    <mergeCell ref="W15:AA15"/>
    <mergeCell ref="W16:AA16"/>
    <mergeCell ref="W18:AA18"/>
    <mergeCell ref="W19:AA19"/>
    <mergeCell ref="W20:AA20"/>
    <mergeCell ref="W21:AA21"/>
    <mergeCell ref="W22:AA22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W25:AA25"/>
    <mergeCell ref="W26:AA26"/>
    <mergeCell ref="AP5:AP8"/>
    <mergeCell ref="AR5:AR8"/>
    <mergeCell ref="AO4:AR4"/>
    <mergeCell ref="AC4:AN4"/>
    <mergeCell ref="AD5:AD6"/>
    <mergeCell ref="AF7:AF8"/>
    <mergeCell ref="AF5:AF6"/>
    <mergeCell ref="AH7:AH8"/>
    <mergeCell ref="AH5:AH6"/>
    <mergeCell ref="W34:AA34"/>
    <mergeCell ref="W35:AA35"/>
    <mergeCell ref="W36:AA36"/>
    <mergeCell ref="W27:AA27"/>
    <mergeCell ref="W28:AA28"/>
    <mergeCell ref="W29:AA29"/>
    <mergeCell ref="W30:AA30"/>
    <mergeCell ref="W31:AA31"/>
    <mergeCell ref="W32:AA32"/>
    <mergeCell ref="W33:AA33"/>
    <mergeCell ref="W42:AA42"/>
    <mergeCell ref="W43:AA43"/>
    <mergeCell ref="W44:AA44"/>
    <mergeCell ref="W45:AA45"/>
    <mergeCell ref="W37:AA37"/>
    <mergeCell ref="W38:AA38"/>
    <mergeCell ref="W39:AA39"/>
    <mergeCell ref="W40:AA40"/>
    <mergeCell ref="W41:AA41"/>
    <mergeCell ref="Q5:Q8"/>
    <mergeCell ref="W11:AA11"/>
    <mergeCell ref="W12:AA12"/>
    <mergeCell ref="W23:AA23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S5:S8"/>
    <mergeCell ref="G18:H18"/>
    <mergeCell ref="E19:F19"/>
    <mergeCell ref="G19:H19"/>
    <mergeCell ref="E20:F20"/>
    <mergeCell ref="A10:C10"/>
    <mergeCell ref="W9:AA9"/>
    <mergeCell ref="A9:C9"/>
    <mergeCell ref="W10:AA10"/>
    <mergeCell ref="E4:F8"/>
    <mergeCell ref="A1:V1"/>
    <mergeCell ref="A2:V2"/>
    <mergeCell ref="D4:D8"/>
    <mergeCell ref="A4:C8"/>
    <mergeCell ref="G5:H8"/>
    <mergeCell ref="U5:U8"/>
    <mergeCell ref="T7:T8"/>
    <mergeCell ref="T5:T6"/>
    <mergeCell ref="V7:V8"/>
    <mergeCell ref="V5:V6"/>
    <mergeCell ref="P5:P6"/>
    <mergeCell ref="R5:R6"/>
    <mergeCell ref="P7:P8"/>
    <mergeCell ref="R7:R8"/>
    <mergeCell ref="G4:V4"/>
    <mergeCell ref="E9:F9"/>
    <mergeCell ref="G9:H9"/>
    <mergeCell ref="E10:F10"/>
    <mergeCell ref="G10:H10"/>
    <mergeCell ref="AB4:AB8"/>
    <mergeCell ref="W4:AA8"/>
    <mergeCell ref="AK5:AK8"/>
    <mergeCell ref="AM5:AM8"/>
    <mergeCell ref="AO5:AO8"/>
    <mergeCell ref="AQ5:AQ8"/>
    <mergeCell ref="I5:J6"/>
    <mergeCell ref="K5:L6"/>
    <mergeCell ref="M5:N6"/>
    <mergeCell ref="I7:I8"/>
    <mergeCell ref="K7:K8"/>
    <mergeCell ref="M7:M8"/>
    <mergeCell ref="AC5:AC8"/>
    <mergeCell ref="AE5:AE8"/>
    <mergeCell ref="AG5:AG8"/>
    <mergeCell ref="AI5:AI8"/>
    <mergeCell ref="AJ7:AJ8"/>
    <mergeCell ref="AJ5:AJ6"/>
    <mergeCell ref="AL7:AL8"/>
    <mergeCell ref="AL5:AL6"/>
    <mergeCell ref="AN7:AN8"/>
    <mergeCell ref="AN5:AN6"/>
    <mergeCell ref="AD7:AD8"/>
    <mergeCell ref="O5:O8"/>
  </mergeCells>
  <phoneticPr fontId="18" type="noConversion"/>
  <pageMargins left="0.59055118110236227" right="0.39370078740157483" top="0.59055118110236227" bottom="0.39370078740157483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А-ТМБ-1</vt:lpstr>
      <vt:lpstr>А-ТМБ-2</vt:lpstr>
      <vt:lpstr>А-ТМБ-3</vt:lpstr>
      <vt:lpstr>А-ТМБ-4</vt:lpstr>
      <vt:lpstr>А-ТМБ-5</vt:lpstr>
      <vt:lpstr>А-ТМБ-6</vt:lpstr>
      <vt:lpstr>А-ТМБ-7</vt:lpstr>
      <vt:lpstr>А-ТМБ-8</vt:lpstr>
      <vt:lpstr>А-ТМБ-9</vt:lpstr>
      <vt:lpstr>А-ТМБ-10</vt:lpstr>
      <vt:lpstr>А-ТМБ-11</vt:lpstr>
      <vt:lpstr>А-ТМБ-12</vt:lpstr>
      <vt:lpstr>З-ТМБ-14</vt:lpstr>
      <vt:lpstr>'А-ТМБ-10'!Print_Area</vt:lpstr>
      <vt:lpstr>'А-ТМБ-11'!Print_Area</vt:lpstr>
      <vt:lpstr>'А-ТМБ-12'!Print_Area</vt:lpstr>
      <vt:lpstr>'А-ТМБ-2'!Print_Area</vt:lpstr>
      <vt:lpstr>'А-ТМБ-4'!Print_Area</vt:lpstr>
      <vt:lpstr>'А-ТМБ-5'!Print_Area</vt:lpstr>
      <vt:lpstr>'А-ТМБ-6'!Print_Area</vt:lpstr>
      <vt:lpstr>'А-ТМБ-7'!Print_Area</vt:lpstr>
      <vt:lpstr>'А-ТМБ-8'!Print_Area</vt:lpstr>
      <vt:lpstr>'А-ТМБ-9'!Print_Area</vt:lpstr>
      <vt:lpstr>'З-ТМБ-14'!Print_Area</vt:lpstr>
      <vt:lpstr>'А-ТМБ-1'!Print_Titles</vt:lpstr>
      <vt:lpstr>'А-ТМБ-2'!Print_Titles</vt:lpstr>
      <vt:lpstr>'А-ТМБ-3'!Print_Titles</vt:lpstr>
      <vt:lpstr>'А-ТМБ-5'!Print_Titles</vt:lpstr>
      <vt:lpstr>'А-ТМБ-7'!Print_Titles</vt:lpstr>
      <vt:lpstr>'А-ТМБ-8'!Print_Titles</vt:lpstr>
      <vt:lpstr>'З-ТМБ-14'!Print_Titles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Болормаа Пүрэв</dc:creator>
  <cp:lastModifiedBy>bolormaa</cp:lastModifiedBy>
  <cp:lastPrinted>2013-06-11T15:41:30Z</cp:lastPrinted>
  <dcterms:created xsi:type="dcterms:W3CDTF">2016-06-20T08:09:21Z</dcterms:created>
  <dcterms:modified xsi:type="dcterms:W3CDTF">2013-06-11T08:54:45Z</dcterms:modified>
</cp:coreProperties>
</file>